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PCCOLRibbon" Type="http://schemas.microsoft.com/office/2006/relationships/ui/extensibility" Target="customUI/customUI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C2765D80-4C74-40CF-9A3F-7AD5FF07DB16}" xr6:coauthVersionLast="47" xr6:coauthVersionMax="47" xr10:uidLastSave="{00000000-0000-0000-0000-000000000000}"/>
  <workbookProtection workbookPassword="8A06" lockStructure="1"/>
  <bookViews>
    <workbookView xWindow="-120" yWindow="-120" windowWidth="20730" windowHeight="11040" activeTab="6" xr2:uid="{00000000-000D-0000-FFFF-FFFF00000000}"/>
  </bookViews>
  <sheets>
    <sheet name="Instrucciones" sheetId="1" r:id="rId1"/>
    <sheet name="Clientes" sheetId="2" r:id="rId2"/>
    <sheet name="Mis Vencimientos" sheetId="3" r:id="rId3"/>
    <sheet name="Parametros_Digito" sheetId="4" state="veryHidden" r:id="rId4"/>
    <sheet name="Parametros_Rango" sheetId="5" state="veryHidden" r:id="rId5"/>
    <sheet name="Parametros_Fijo" sheetId="6" state="veryHidden" r:id="rId6"/>
    <sheet name="Agenda" sheetId="7" r:id="rId7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Z11" i="3" l="1"/>
  <c r="AY11" i="3"/>
  <c r="AX11" i="3"/>
  <c r="AW11" i="3"/>
  <c r="AV11" i="3"/>
  <c r="AU11" i="3"/>
  <c r="AT11" i="3"/>
  <c r="AS11" i="3"/>
  <c r="AR11" i="3"/>
  <c r="AQ11" i="3"/>
  <c r="AP11" i="3"/>
  <c r="AO11" i="3"/>
  <c r="AN11" i="3"/>
  <c r="AM11" i="3"/>
  <c r="AL11" i="3"/>
  <c r="AK11" i="3"/>
  <c r="AJ11" i="3"/>
  <c r="AI11" i="3"/>
  <c r="AH11" i="3"/>
  <c r="AG11" i="3"/>
  <c r="AF11" i="3"/>
  <c r="AE11" i="3"/>
  <c r="AD11" i="3"/>
  <c r="AC11" i="3"/>
  <c r="AB11" i="3"/>
  <c r="AA11" i="3"/>
  <c r="Z11" i="3"/>
  <c r="Y11" i="3"/>
  <c r="X11" i="3"/>
  <c r="W11" i="3"/>
  <c r="V11" i="3"/>
  <c r="U11" i="3"/>
  <c r="T11" i="3"/>
  <c r="S11" i="3"/>
  <c r="R11" i="3"/>
  <c r="Q11" i="3"/>
  <c r="P11" i="3"/>
  <c r="O11" i="3"/>
  <c r="N11" i="3"/>
  <c r="M11" i="3"/>
  <c r="L11" i="3"/>
  <c r="K11" i="3"/>
  <c r="J11" i="3"/>
  <c r="I11" i="3"/>
  <c r="H11" i="3"/>
  <c r="G11" i="3"/>
  <c r="F11" i="3"/>
  <c r="E11" i="3"/>
  <c r="D11" i="3"/>
  <c r="C11" i="3"/>
  <c r="B11" i="3"/>
  <c r="AZ10" i="3"/>
  <c r="AY10" i="3"/>
  <c r="AX10" i="3"/>
  <c r="AW10" i="3"/>
  <c r="AV10" i="3"/>
  <c r="AU10" i="3"/>
  <c r="AT10" i="3"/>
  <c r="AS10" i="3"/>
  <c r="AR10" i="3"/>
  <c r="AQ10" i="3"/>
  <c r="AP10" i="3"/>
  <c r="AO10" i="3"/>
  <c r="AN10" i="3"/>
  <c r="AM10" i="3"/>
  <c r="AL10" i="3"/>
  <c r="AK10" i="3"/>
  <c r="AJ10" i="3"/>
  <c r="AI10" i="3"/>
  <c r="AH10" i="3"/>
  <c r="AG10" i="3"/>
  <c r="AF10" i="3"/>
  <c r="AE10" i="3"/>
  <c r="AD10" i="3"/>
  <c r="AC10" i="3"/>
  <c r="AB10" i="3"/>
  <c r="AA10" i="3"/>
  <c r="Z10" i="3"/>
  <c r="Y10" i="3"/>
  <c r="X10" i="3"/>
  <c r="W10" i="3"/>
  <c r="V10" i="3"/>
  <c r="U10" i="3"/>
  <c r="T10" i="3"/>
  <c r="S10" i="3"/>
  <c r="R10" i="3"/>
  <c r="Q10" i="3"/>
  <c r="P10" i="3"/>
  <c r="O10" i="3"/>
  <c r="N10" i="3"/>
  <c r="M10" i="3"/>
  <c r="L10" i="3"/>
  <c r="K10" i="3"/>
  <c r="J10" i="3"/>
  <c r="I10" i="3"/>
  <c r="H10" i="3"/>
  <c r="G10" i="3"/>
  <c r="F10" i="3"/>
  <c r="E10" i="3"/>
  <c r="D10" i="3"/>
  <c r="C10" i="3"/>
  <c r="B10" i="3"/>
  <c r="AZ9" i="3"/>
  <c r="AY9" i="3"/>
  <c r="AX9" i="3"/>
  <c r="AW9" i="3"/>
  <c r="AV9" i="3"/>
  <c r="AU9" i="3"/>
  <c r="AT9" i="3"/>
  <c r="AS9" i="3"/>
  <c r="AR9" i="3"/>
  <c r="AQ9" i="3"/>
  <c r="AP9" i="3"/>
  <c r="AO9" i="3"/>
  <c r="AN9" i="3"/>
  <c r="AM9" i="3"/>
  <c r="AL9" i="3"/>
  <c r="AK9" i="3"/>
  <c r="AJ9" i="3"/>
  <c r="AI9" i="3"/>
  <c r="AH9" i="3"/>
  <c r="AG9" i="3"/>
  <c r="AF9" i="3"/>
  <c r="AE9" i="3"/>
  <c r="AD9" i="3"/>
  <c r="AC9" i="3"/>
  <c r="AB9" i="3"/>
  <c r="AA9" i="3"/>
  <c r="Z9" i="3"/>
  <c r="Y9" i="3"/>
  <c r="X9" i="3"/>
  <c r="W9" i="3"/>
  <c r="V9" i="3"/>
  <c r="U9" i="3"/>
  <c r="T9" i="3"/>
  <c r="S9" i="3"/>
  <c r="R9" i="3"/>
  <c r="Q9" i="3"/>
  <c r="P9" i="3"/>
  <c r="O9" i="3"/>
  <c r="N9" i="3"/>
  <c r="M9" i="3"/>
  <c r="L9" i="3"/>
  <c r="K9" i="3"/>
  <c r="J9" i="3"/>
  <c r="I9" i="3"/>
  <c r="H9" i="3"/>
  <c r="G9" i="3"/>
  <c r="F9" i="3"/>
  <c r="E9" i="3"/>
  <c r="D9" i="3"/>
  <c r="C9" i="3"/>
  <c r="B9" i="3"/>
  <c r="AZ8" i="3"/>
  <c r="AY8" i="3"/>
  <c r="AX8" i="3"/>
  <c r="AW8" i="3"/>
  <c r="AV8" i="3"/>
  <c r="AU8" i="3"/>
  <c r="AT8" i="3"/>
  <c r="AS8" i="3"/>
  <c r="AR8" i="3"/>
  <c r="AQ8" i="3"/>
  <c r="AP8" i="3"/>
  <c r="AO8" i="3"/>
  <c r="AN8" i="3"/>
  <c r="AM8" i="3"/>
  <c r="AL8" i="3"/>
  <c r="AK8" i="3"/>
  <c r="AJ8" i="3"/>
  <c r="AI8" i="3"/>
  <c r="AH8" i="3"/>
  <c r="AG8" i="3"/>
  <c r="AF8" i="3"/>
  <c r="AE8" i="3"/>
  <c r="AD8" i="3"/>
  <c r="AC8" i="3"/>
  <c r="AB8" i="3"/>
  <c r="AA8" i="3"/>
  <c r="Z8" i="3"/>
  <c r="Y8" i="3"/>
  <c r="X8" i="3"/>
  <c r="W8" i="3"/>
  <c r="V8" i="3"/>
  <c r="U8" i="3"/>
  <c r="T8" i="3"/>
  <c r="S8" i="3"/>
  <c r="R8" i="3"/>
  <c r="Q8" i="3"/>
  <c r="P8" i="3"/>
  <c r="O8" i="3"/>
  <c r="N8" i="3"/>
  <c r="M8" i="3"/>
  <c r="L8" i="3"/>
  <c r="K8" i="3"/>
  <c r="J8" i="3"/>
  <c r="I8" i="3"/>
  <c r="H8" i="3"/>
  <c r="G8" i="3"/>
  <c r="F8" i="3"/>
  <c r="E8" i="3"/>
  <c r="D8" i="3"/>
  <c r="C8" i="3"/>
  <c r="B8" i="3"/>
  <c r="AZ7" i="3"/>
  <c r="AY7" i="3"/>
  <c r="AX7" i="3"/>
  <c r="AW7" i="3"/>
  <c r="AV7" i="3"/>
  <c r="AU7" i="3"/>
  <c r="AT7" i="3"/>
  <c r="AS7" i="3"/>
  <c r="AR7" i="3"/>
  <c r="AQ7" i="3"/>
  <c r="AP7" i="3"/>
  <c r="AO7" i="3"/>
  <c r="AN7" i="3"/>
  <c r="AM7" i="3"/>
  <c r="AL7" i="3"/>
  <c r="AK7" i="3"/>
  <c r="AJ7" i="3"/>
  <c r="AI7" i="3"/>
  <c r="AH7" i="3"/>
  <c r="AG7" i="3"/>
  <c r="AF7" i="3"/>
  <c r="AE7" i="3"/>
  <c r="AD7" i="3"/>
  <c r="AC7" i="3"/>
  <c r="AB7" i="3"/>
  <c r="AA7" i="3"/>
  <c r="Z7" i="3"/>
  <c r="Y7" i="3"/>
  <c r="X7" i="3"/>
  <c r="W7" i="3"/>
  <c r="V7" i="3"/>
  <c r="U7" i="3"/>
  <c r="T7" i="3"/>
  <c r="S7" i="3"/>
  <c r="R7" i="3"/>
  <c r="Q7" i="3"/>
  <c r="P7" i="3"/>
  <c r="O7" i="3"/>
  <c r="N7" i="3"/>
  <c r="M7" i="3"/>
  <c r="L7" i="3"/>
  <c r="K7" i="3"/>
  <c r="J7" i="3"/>
  <c r="I7" i="3"/>
  <c r="H7" i="3"/>
  <c r="G7" i="3"/>
  <c r="F7" i="3"/>
  <c r="E7" i="3"/>
  <c r="D7" i="3"/>
  <c r="C7" i="3"/>
  <c r="B7" i="3"/>
  <c r="AZ6" i="3"/>
  <c r="AY6" i="3"/>
  <c r="AX6" i="3"/>
  <c r="AW6" i="3"/>
  <c r="AV6" i="3"/>
  <c r="AU6" i="3"/>
  <c r="AT6" i="3"/>
  <c r="AS6" i="3"/>
  <c r="AR6" i="3"/>
  <c r="AQ6" i="3"/>
  <c r="AP6" i="3"/>
  <c r="AO6" i="3"/>
  <c r="AN6" i="3"/>
  <c r="AM6" i="3"/>
  <c r="AL6" i="3"/>
  <c r="AK6" i="3"/>
  <c r="AJ6" i="3"/>
  <c r="AI6" i="3"/>
  <c r="AH6" i="3"/>
  <c r="AG6" i="3"/>
  <c r="AF6" i="3"/>
  <c r="AE6" i="3"/>
  <c r="AD6" i="3"/>
  <c r="AC6" i="3"/>
  <c r="AB6" i="3"/>
  <c r="AA6" i="3"/>
  <c r="Z6" i="3"/>
  <c r="Y6" i="3"/>
  <c r="X6" i="3"/>
  <c r="W6" i="3"/>
  <c r="V6" i="3"/>
  <c r="U6" i="3"/>
  <c r="T6" i="3"/>
  <c r="S6" i="3"/>
  <c r="R6" i="3"/>
  <c r="Q6" i="3"/>
  <c r="P6" i="3"/>
  <c r="O6" i="3"/>
  <c r="N6" i="3"/>
  <c r="M6" i="3"/>
  <c r="L6" i="3"/>
  <c r="K6" i="3"/>
  <c r="J6" i="3"/>
  <c r="I6" i="3"/>
  <c r="H6" i="3"/>
  <c r="G6" i="3"/>
  <c r="F6" i="3"/>
  <c r="E6" i="3"/>
  <c r="D6" i="3"/>
  <c r="C6" i="3"/>
  <c r="B6" i="3"/>
  <c r="AZ5" i="3"/>
  <c r="AY5" i="3"/>
  <c r="AX5" i="3"/>
  <c r="AW5" i="3"/>
  <c r="AV5" i="3"/>
  <c r="AU5" i="3"/>
  <c r="AT5" i="3"/>
  <c r="AS5" i="3"/>
  <c r="AR5" i="3"/>
  <c r="AQ5" i="3"/>
  <c r="AP5" i="3"/>
  <c r="AO5" i="3"/>
  <c r="AN5" i="3"/>
  <c r="AM5" i="3"/>
  <c r="AL5" i="3"/>
  <c r="AK5" i="3"/>
  <c r="AJ5" i="3"/>
  <c r="AI5" i="3"/>
  <c r="AH5" i="3"/>
  <c r="AG5" i="3"/>
  <c r="AF5" i="3"/>
  <c r="AE5" i="3"/>
  <c r="AD5" i="3"/>
  <c r="AC5" i="3"/>
  <c r="AB5" i="3"/>
  <c r="AA5" i="3"/>
  <c r="Z5" i="3"/>
  <c r="Y5" i="3"/>
  <c r="X5" i="3"/>
  <c r="W5" i="3"/>
  <c r="V5" i="3"/>
  <c r="U5" i="3"/>
  <c r="T5" i="3"/>
  <c r="S5" i="3"/>
  <c r="R5" i="3"/>
  <c r="Q5" i="3"/>
  <c r="P5" i="3"/>
  <c r="O5" i="3"/>
  <c r="N5" i="3"/>
  <c r="M5" i="3"/>
  <c r="L5" i="3"/>
  <c r="K5" i="3"/>
  <c r="J5" i="3"/>
  <c r="I5" i="3"/>
  <c r="H5" i="3"/>
  <c r="G5" i="3"/>
  <c r="F5" i="3"/>
  <c r="E5" i="3"/>
  <c r="D5" i="3"/>
  <c r="C5" i="3"/>
  <c r="B5" i="3"/>
  <c r="AZ4" i="3"/>
  <c r="AY4" i="3"/>
  <c r="AX4" i="3"/>
  <c r="AW4" i="3"/>
  <c r="AV4" i="3"/>
  <c r="AU4" i="3"/>
  <c r="AT4" i="3"/>
  <c r="AS4" i="3"/>
  <c r="AR4" i="3"/>
  <c r="AQ4" i="3"/>
  <c r="AP4" i="3"/>
  <c r="AO4" i="3"/>
  <c r="AN4" i="3"/>
  <c r="AM4" i="3"/>
  <c r="AL4" i="3"/>
  <c r="AK4" i="3"/>
  <c r="AJ4" i="3"/>
  <c r="AI4" i="3"/>
  <c r="AH4" i="3"/>
  <c r="AG4" i="3"/>
  <c r="AF4" i="3"/>
  <c r="AE4" i="3"/>
  <c r="AD4" i="3"/>
  <c r="AC4" i="3"/>
  <c r="AB4" i="3"/>
  <c r="AA4" i="3"/>
  <c r="Z4" i="3"/>
  <c r="Y4" i="3"/>
  <c r="X4" i="3"/>
  <c r="W4" i="3"/>
  <c r="V4" i="3"/>
  <c r="U4" i="3"/>
  <c r="T4" i="3"/>
  <c r="S4" i="3"/>
  <c r="R4" i="3"/>
  <c r="Q4" i="3"/>
  <c r="P4" i="3"/>
  <c r="O4" i="3"/>
  <c r="N4" i="3"/>
  <c r="M4" i="3"/>
  <c r="L4" i="3"/>
  <c r="K4" i="3"/>
  <c r="J4" i="3"/>
  <c r="I4" i="3"/>
  <c r="H4" i="3"/>
  <c r="G4" i="3"/>
  <c r="F4" i="3"/>
  <c r="E4" i="3"/>
  <c r="D4" i="3"/>
  <c r="C4" i="3"/>
  <c r="B4" i="3"/>
  <c r="AZ3" i="3"/>
  <c r="AY3" i="3"/>
  <c r="AX3" i="3"/>
  <c r="AW3" i="3"/>
  <c r="AV3" i="3"/>
  <c r="AU3" i="3"/>
  <c r="AT3" i="3"/>
  <c r="AS3" i="3"/>
  <c r="AR3" i="3"/>
  <c r="AQ3" i="3"/>
  <c r="AP3" i="3"/>
  <c r="AO3" i="3"/>
  <c r="AN3" i="3"/>
  <c r="AM3" i="3"/>
  <c r="AL3" i="3"/>
  <c r="AK3" i="3"/>
  <c r="AJ3" i="3"/>
  <c r="AI3" i="3"/>
  <c r="AH3" i="3"/>
  <c r="AG3" i="3"/>
  <c r="AF3" i="3"/>
  <c r="AE3" i="3"/>
  <c r="AD3" i="3"/>
  <c r="AC3" i="3"/>
  <c r="AB3" i="3"/>
  <c r="AA3" i="3"/>
  <c r="Z3" i="3"/>
  <c r="Y3" i="3"/>
  <c r="X3" i="3"/>
  <c r="W3" i="3"/>
  <c r="V3" i="3"/>
  <c r="U3" i="3"/>
  <c r="T3" i="3"/>
  <c r="S3" i="3"/>
  <c r="R3" i="3"/>
  <c r="Q3" i="3"/>
  <c r="P3" i="3"/>
  <c r="O3" i="3"/>
  <c r="N3" i="3"/>
  <c r="M3" i="3"/>
  <c r="L3" i="3"/>
  <c r="K3" i="3"/>
  <c r="J3" i="3"/>
  <c r="I3" i="3"/>
  <c r="H3" i="3"/>
  <c r="G3" i="3"/>
  <c r="F3" i="3"/>
  <c r="E3" i="3"/>
  <c r="D3" i="3"/>
  <c r="C3" i="3"/>
  <c r="B3" i="3"/>
  <c r="AZ2" i="3"/>
  <c r="AY2" i="3"/>
  <c r="AX2" i="3"/>
  <c r="AW2" i="3"/>
  <c r="AV2" i="3"/>
  <c r="AU2" i="3"/>
  <c r="AT2" i="3"/>
  <c r="AS2" i="3"/>
  <c r="AR2" i="3"/>
  <c r="AQ2" i="3"/>
  <c r="AP2" i="3"/>
  <c r="AO2" i="3"/>
  <c r="AN2" i="3"/>
  <c r="AM2" i="3"/>
  <c r="AL2" i="3"/>
  <c r="AK2" i="3"/>
  <c r="AJ2" i="3"/>
  <c r="AI2" i="3"/>
  <c r="AH2" i="3"/>
  <c r="AG2" i="3"/>
  <c r="AF2" i="3"/>
  <c r="AE2" i="3"/>
  <c r="AD2" i="3"/>
  <c r="AC2" i="3"/>
  <c r="AB2" i="3"/>
  <c r="AA2" i="3"/>
  <c r="Z2" i="3"/>
  <c r="Y2" i="3"/>
  <c r="X2" i="3"/>
  <c r="W2" i="3"/>
  <c r="V2" i="3"/>
  <c r="U2" i="3"/>
  <c r="T2" i="3"/>
  <c r="S2" i="3"/>
  <c r="R2" i="3"/>
  <c r="Q2" i="3"/>
  <c r="P2" i="3"/>
  <c r="O2" i="3"/>
  <c r="N2" i="3"/>
  <c r="M2" i="3"/>
  <c r="L2" i="3"/>
  <c r="K2" i="3"/>
  <c r="J2" i="3"/>
  <c r="I2" i="3"/>
  <c r="H2" i="3"/>
  <c r="G2" i="3"/>
  <c r="F2" i="3"/>
  <c r="E2" i="3"/>
  <c r="D2" i="3"/>
  <c r="C2" i="3"/>
  <c r="B2" i="3"/>
  <c r="N11" i="2"/>
  <c r="N10" i="2"/>
  <c r="N9" i="2"/>
  <c r="N8" i="2"/>
  <c r="N7" i="2"/>
  <c r="N6" i="2"/>
  <c r="N5" i="2"/>
  <c r="N4" i="2"/>
  <c r="N3" i="2"/>
  <c r="N2" i="2"/>
  <c r="A10" i="1" a="1"/>
  <c r="C5" i="1"/>
  <c r="A5" i="1"/>
  <c r="A491" i="7" l="1"/>
  <c r="A490" i="7"/>
  <c r="A489" i="7"/>
  <c r="A488" i="7"/>
  <c r="A487" i="7"/>
  <c r="A486" i="7"/>
  <c r="A485" i="7"/>
  <c r="A484" i="7"/>
  <c r="A483" i="7"/>
  <c r="A482" i="7"/>
  <c r="A481" i="7"/>
  <c r="A480" i="7"/>
  <c r="A479" i="7"/>
  <c r="A478" i="7"/>
  <c r="A477" i="7"/>
  <c r="A476" i="7"/>
  <c r="A475" i="7"/>
  <c r="A474" i="7"/>
  <c r="A473" i="7"/>
  <c r="A472" i="7"/>
  <c r="A471" i="7"/>
  <c r="A470" i="7"/>
  <c r="A469" i="7"/>
  <c r="D469" i="7" s="1"/>
  <c r="A468" i="7"/>
  <c r="A467" i="7"/>
  <c r="A466" i="7"/>
  <c r="A465" i="7"/>
  <c r="A464" i="7"/>
  <c r="A463" i="7"/>
  <c r="A462" i="7"/>
  <c r="A461" i="7"/>
  <c r="A460" i="7"/>
  <c r="A459" i="7"/>
  <c r="A458" i="7"/>
  <c r="A457" i="7"/>
  <c r="A456" i="7"/>
  <c r="A455" i="7"/>
  <c r="A454" i="7"/>
  <c r="A453" i="7"/>
  <c r="A452" i="7"/>
  <c r="A451" i="7"/>
  <c r="A450" i="7"/>
  <c r="A449" i="7"/>
  <c r="A448" i="7"/>
  <c r="A447" i="7"/>
  <c r="A446" i="7"/>
  <c r="A445" i="7"/>
  <c r="A444" i="7"/>
  <c r="A443" i="7"/>
  <c r="A442" i="7"/>
  <c r="A441" i="7"/>
  <c r="A440" i="7"/>
  <c r="A439" i="7"/>
  <c r="A438" i="7"/>
  <c r="A437" i="7"/>
  <c r="A436" i="7"/>
  <c r="A435" i="7"/>
  <c r="A434" i="7"/>
  <c r="A433" i="7"/>
  <c r="A432" i="7"/>
  <c r="A431" i="7"/>
  <c r="A430" i="7"/>
  <c r="A429" i="7"/>
  <c r="A428" i="7"/>
  <c r="A427" i="7"/>
  <c r="A426" i="7"/>
  <c r="A425" i="7"/>
  <c r="A424" i="7"/>
  <c r="A423" i="7"/>
  <c r="A422" i="7"/>
  <c r="A421" i="7"/>
  <c r="A420" i="7"/>
  <c r="A419" i="7"/>
  <c r="A418" i="7"/>
  <c r="A417" i="7"/>
  <c r="A416" i="7"/>
  <c r="A415" i="7"/>
  <c r="A414" i="7"/>
  <c r="A413" i="7"/>
  <c r="A412" i="7"/>
  <c r="A411" i="7"/>
  <c r="A410" i="7"/>
  <c r="A409" i="7"/>
  <c r="A408" i="7"/>
  <c r="A407" i="7"/>
  <c r="A406" i="7"/>
  <c r="A405" i="7"/>
  <c r="A404" i="7"/>
  <c r="A403" i="7"/>
  <c r="A402" i="7"/>
  <c r="A401" i="7"/>
  <c r="A400" i="7"/>
  <c r="A399" i="7"/>
  <c r="A398" i="7"/>
  <c r="A397" i="7"/>
  <c r="A396" i="7"/>
  <c r="A395" i="7"/>
  <c r="A394" i="7"/>
  <c r="A393" i="7"/>
  <c r="A392" i="7"/>
  <c r="A391" i="7"/>
  <c r="A390" i="7"/>
  <c r="A389" i="7"/>
  <c r="A388" i="7"/>
  <c r="A387" i="7"/>
  <c r="A386" i="7"/>
  <c r="A385" i="7"/>
  <c r="A384" i="7"/>
  <c r="A383" i="7"/>
  <c r="A382" i="7"/>
  <c r="A381" i="7"/>
  <c r="A380" i="7"/>
  <c r="A379" i="7"/>
  <c r="A378" i="7"/>
  <c r="A377" i="7"/>
  <c r="A376" i="7"/>
  <c r="A375" i="7"/>
  <c r="A374" i="7"/>
  <c r="A373" i="7"/>
  <c r="A372" i="7"/>
  <c r="A371" i="7"/>
  <c r="A370" i="7"/>
  <c r="A369" i="7"/>
  <c r="A368" i="7"/>
  <c r="A367" i="7"/>
  <c r="A366" i="7"/>
  <c r="A365" i="7"/>
  <c r="A364" i="7"/>
  <c r="A363" i="7"/>
  <c r="A362" i="7"/>
  <c r="A361" i="7"/>
  <c r="A360" i="7"/>
  <c r="A359" i="7"/>
  <c r="A358" i="7"/>
  <c r="A357" i="7"/>
  <c r="A356" i="7"/>
  <c r="A355" i="7"/>
  <c r="A354" i="7"/>
  <c r="A353" i="7"/>
  <c r="A352" i="7"/>
  <c r="A351" i="7"/>
  <c r="A350" i="7"/>
  <c r="A349" i="7"/>
  <c r="A348" i="7"/>
  <c r="A347" i="7"/>
  <c r="A346" i="7"/>
  <c r="A345" i="7"/>
  <c r="A344" i="7"/>
  <c r="A343" i="7"/>
  <c r="A342" i="7"/>
  <c r="A341" i="7"/>
  <c r="A340" i="7"/>
  <c r="A339" i="7"/>
  <c r="A338" i="7"/>
  <c r="A337" i="7"/>
  <c r="A336" i="7"/>
  <c r="A335" i="7"/>
  <c r="A334" i="7"/>
  <c r="A333" i="7"/>
  <c r="A332" i="7"/>
  <c r="A331" i="7"/>
  <c r="A330" i="7"/>
  <c r="A329" i="7"/>
  <c r="A328" i="7"/>
  <c r="A327" i="7"/>
  <c r="A326" i="7"/>
  <c r="A325" i="7"/>
  <c r="A324" i="7"/>
  <c r="A323" i="7"/>
  <c r="A322" i="7"/>
  <c r="A321" i="7"/>
  <c r="A320" i="7"/>
  <c r="A319" i="7"/>
  <c r="A318" i="7"/>
  <c r="A317" i="7"/>
  <c r="A316" i="7"/>
  <c r="A315" i="7"/>
  <c r="A314" i="7"/>
  <c r="A313" i="7"/>
  <c r="A312" i="7"/>
  <c r="A311" i="7"/>
  <c r="A310" i="7"/>
  <c r="A309" i="7"/>
  <c r="A308" i="7"/>
  <c r="A307" i="7"/>
  <c r="A306" i="7"/>
  <c r="A305" i="7"/>
  <c r="A304" i="7"/>
  <c r="A303" i="7"/>
  <c r="A302" i="7"/>
  <c r="A301" i="7"/>
  <c r="A300" i="7"/>
  <c r="A299" i="7"/>
  <c r="A298" i="7"/>
  <c r="A297" i="7"/>
  <c r="A296" i="7"/>
  <c r="A295" i="7"/>
  <c r="A294" i="7"/>
  <c r="A293" i="7"/>
  <c r="A292" i="7"/>
  <c r="A291" i="7"/>
  <c r="A290" i="7"/>
  <c r="A289" i="7"/>
  <c r="A287" i="7"/>
  <c r="A286" i="7"/>
  <c r="A285" i="7"/>
  <c r="A283" i="7"/>
  <c r="A281" i="7"/>
  <c r="A278" i="7"/>
  <c r="A277" i="7"/>
  <c r="A274" i="7"/>
  <c r="A273" i="7"/>
  <c r="A270" i="7"/>
  <c r="A269" i="7"/>
  <c r="A266" i="7"/>
  <c r="A265" i="7"/>
  <c r="A262" i="7"/>
  <c r="A260" i="7"/>
  <c r="A259" i="7"/>
  <c r="A257" i="7"/>
  <c r="A255" i="7"/>
  <c r="A253" i="7"/>
  <c r="A251" i="7"/>
  <c r="A249" i="7"/>
  <c r="A247" i="7"/>
  <c r="A288" i="7"/>
  <c r="A284" i="7"/>
  <c r="A282" i="7"/>
  <c r="A280" i="7"/>
  <c r="A279" i="7"/>
  <c r="A276" i="7"/>
  <c r="A275" i="7"/>
  <c r="A272" i="7"/>
  <c r="A271" i="7"/>
  <c r="A268" i="7"/>
  <c r="A267" i="7"/>
  <c r="A264" i="7"/>
  <c r="A263" i="7"/>
  <c r="A261" i="7"/>
  <c r="A258" i="7"/>
  <c r="A256" i="7"/>
  <c r="A254" i="7"/>
  <c r="A252" i="7"/>
  <c r="A250" i="7"/>
  <c r="A248" i="7"/>
  <c r="A205" i="7"/>
  <c r="A203" i="7"/>
  <c r="A200" i="7"/>
  <c r="A199" i="7"/>
  <c r="A245" i="7"/>
  <c r="A242" i="7"/>
  <c r="A241" i="7"/>
  <c r="A238" i="7"/>
  <c r="A237" i="7"/>
  <c r="A234" i="7"/>
  <c r="A232" i="7"/>
  <c r="A230" i="7"/>
  <c r="A228" i="7"/>
  <c r="A226" i="7"/>
  <c r="A224" i="7"/>
  <c r="A222" i="7"/>
  <c r="A220" i="7"/>
  <c r="A218" i="7"/>
  <c r="A216" i="7"/>
  <c r="A214" i="7"/>
  <c r="A213" i="7"/>
  <c r="A210" i="7"/>
  <c r="A209" i="7"/>
  <c r="A206" i="7"/>
  <c r="A246" i="7"/>
  <c r="A244" i="7"/>
  <c r="A243" i="7"/>
  <c r="A240" i="7"/>
  <c r="A239" i="7"/>
  <c r="A236" i="7"/>
  <c r="A235" i="7"/>
  <c r="A233" i="7"/>
  <c r="A231" i="7"/>
  <c r="A229" i="7"/>
  <c r="A227" i="7"/>
  <c r="A225" i="7"/>
  <c r="A223" i="7"/>
  <c r="A221" i="7"/>
  <c r="A219" i="7"/>
  <c r="A217" i="7"/>
  <c r="A215" i="7"/>
  <c r="A212" i="7"/>
  <c r="A211" i="7"/>
  <c r="A208" i="7"/>
  <c r="A207" i="7"/>
  <c r="A204" i="7"/>
  <c r="A202" i="7"/>
  <c r="A201" i="7"/>
  <c r="A198" i="7"/>
  <c r="A196" i="7"/>
  <c r="A195" i="7"/>
  <c r="A192" i="7"/>
  <c r="A191" i="7"/>
  <c r="A149" i="7"/>
  <c r="A151" i="7"/>
  <c r="A153" i="7"/>
  <c r="A155" i="7"/>
  <c r="A157" i="7"/>
  <c r="A159" i="7"/>
  <c r="A161" i="7"/>
  <c r="A163" i="7"/>
  <c r="A197" i="7"/>
  <c r="A164" i="7"/>
  <c r="A167" i="7"/>
  <c r="A169" i="7"/>
  <c r="A171" i="7"/>
  <c r="A172" i="7"/>
  <c r="A175" i="7"/>
  <c r="A177" i="7"/>
  <c r="A178" i="7"/>
  <c r="A180" i="7"/>
  <c r="A183" i="7"/>
  <c r="A184" i="7"/>
  <c r="A186" i="7"/>
  <c r="A194" i="7"/>
  <c r="A193" i="7"/>
  <c r="A190" i="7"/>
  <c r="A189" i="7"/>
  <c r="A187" i="7"/>
  <c r="A185" i="7"/>
  <c r="A182" i="7"/>
  <c r="A181" i="7"/>
  <c r="A179" i="7"/>
  <c r="A176" i="7"/>
  <c r="A174" i="7"/>
  <c r="A173" i="7"/>
  <c r="A170" i="7"/>
  <c r="A168" i="7"/>
  <c r="A166" i="7"/>
  <c r="A165" i="7"/>
  <c r="A162" i="7"/>
  <c r="A160" i="7"/>
  <c r="A158" i="7"/>
  <c r="A156" i="7"/>
  <c r="A154" i="7"/>
  <c r="A152" i="7"/>
  <c r="A150" i="7"/>
  <c r="A188" i="7"/>
  <c r="A131" i="7"/>
  <c r="A109" i="7"/>
  <c r="A106" i="7"/>
  <c r="A105" i="7"/>
  <c r="A102" i="7"/>
  <c r="A101" i="7"/>
  <c r="A144" i="7"/>
  <c r="A142" i="7"/>
  <c r="A141" i="7"/>
  <c r="A139" i="7"/>
  <c r="A137" i="7"/>
  <c r="A135" i="7"/>
  <c r="A133" i="7"/>
  <c r="A129" i="7"/>
  <c r="A127" i="7"/>
  <c r="A125" i="7"/>
  <c r="A124" i="7"/>
  <c r="A121" i="7"/>
  <c r="A120" i="7"/>
  <c r="A117" i="7"/>
  <c r="A116" i="7"/>
  <c r="A114" i="7"/>
  <c r="A113" i="7"/>
  <c r="A110" i="7"/>
  <c r="A148" i="7"/>
  <c r="A146" i="7"/>
  <c r="A147" i="7"/>
  <c r="A145" i="7"/>
  <c r="A143" i="7"/>
  <c r="A140" i="7"/>
  <c r="A138" i="7"/>
  <c r="A136" i="7"/>
  <c r="A134" i="7"/>
  <c r="A132" i="7"/>
  <c r="A130" i="7"/>
  <c r="A128" i="7"/>
  <c r="A126" i="7"/>
  <c r="A123" i="7"/>
  <c r="A122" i="7"/>
  <c r="A119" i="7"/>
  <c r="A118" i="7"/>
  <c r="A115" i="7"/>
  <c r="A112" i="7"/>
  <c r="A111" i="7"/>
  <c r="A108" i="7"/>
  <c r="A107" i="7"/>
  <c r="A104" i="7"/>
  <c r="A103" i="7"/>
  <c r="A100" i="7"/>
  <c r="A61" i="7"/>
  <c r="A98" i="7"/>
  <c r="A97" i="7"/>
  <c r="A94" i="7"/>
  <c r="A92" i="7"/>
  <c r="A90" i="7"/>
  <c r="A88" i="7"/>
  <c r="A86" i="7"/>
  <c r="A84" i="7"/>
  <c r="A82" i="7"/>
  <c r="A80" i="7"/>
  <c r="A78" i="7"/>
  <c r="A77" i="7"/>
  <c r="A75" i="7"/>
  <c r="A73" i="7"/>
  <c r="A70" i="7"/>
  <c r="A69" i="7"/>
  <c r="A66" i="7"/>
  <c r="A64" i="7"/>
  <c r="A63" i="7"/>
  <c r="A59" i="7"/>
  <c r="A56" i="7"/>
  <c r="A55" i="7"/>
  <c r="A53" i="7"/>
  <c r="A99" i="7"/>
  <c r="A96" i="7"/>
  <c r="A95" i="7"/>
  <c r="A93" i="7"/>
  <c r="A91" i="7"/>
  <c r="A89" i="7"/>
  <c r="A87" i="7"/>
  <c r="A85" i="7"/>
  <c r="A83" i="7"/>
  <c r="A81" i="7"/>
  <c r="A79" i="7"/>
  <c r="A76" i="7"/>
  <c r="A74" i="7"/>
  <c r="A72" i="7"/>
  <c r="A71" i="7"/>
  <c r="A68" i="7"/>
  <c r="A67" i="7"/>
  <c r="A65" i="7"/>
  <c r="A62" i="7"/>
  <c r="A60" i="7"/>
  <c r="A58" i="7"/>
  <c r="A57" i="7"/>
  <c r="A54" i="7"/>
  <c r="A52" i="7"/>
  <c r="A51" i="7"/>
  <c r="A29" i="7"/>
  <c r="A32" i="7"/>
  <c r="A33" i="7"/>
  <c r="A35" i="7"/>
  <c r="A37" i="7"/>
  <c r="A38" i="7"/>
  <c r="A40" i="7"/>
  <c r="A43" i="7"/>
  <c r="A44" i="7"/>
  <c r="A47" i="7"/>
  <c r="A48" i="7"/>
  <c r="A50" i="7"/>
  <c r="A3" i="7"/>
  <c r="A5" i="7"/>
  <c r="A17" i="7"/>
  <c r="A19" i="7"/>
  <c r="A21" i="7"/>
  <c r="A23" i="7"/>
  <c r="A25" i="7"/>
  <c r="A28" i="7"/>
  <c r="A49" i="7"/>
  <c r="A46" i="7"/>
  <c r="A45" i="7"/>
  <c r="A42" i="7"/>
  <c r="A41" i="7"/>
  <c r="A39" i="7"/>
  <c r="A36" i="7"/>
  <c r="A34" i="7"/>
  <c r="A31" i="7"/>
  <c r="A30" i="7"/>
  <c r="A27" i="7"/>
  <c r="A26" i="7"/>
  <c r="A24" i="7"/>
  <c r="A22" i="7"/>
  <c r="A20" i="7"/>
  <c r="A18" i="7"/>
  <c r="A16" i="7"/>
  <c r="A15" i="7"/>
  <c r="A14" i="7"/>
  <c r="A13" i="7"/>
  <c r="A12" i="7"/>
  <c r="A11" i="7"/>
  <c r="A10" i="7"/>
  <c r="A9" i="7"/>
  <c r="A8" i="7"/>
  <c r="A7" i="7"/>
  <c r="A6" i="7"/>
  <c r="A4" i="7"/>
  <c r="A2" i="7"/>
  <c r="P11" i="2"/>
  <c r="O11" i="2"/>
  <c r="Q11" i="2" s="1"/>
  <c r="P10" i="2"/>
  <c r="O10" i="2"/>
  <c r="Q10" i="2" s="1"/>
  <c r="P9" i="2"/>
  <c r="O9" i="2"/>
  <c r="Q9" i="2" s="1"/>
  <c r="P8" i="2"/>
  <c r="O8" i="2"/>
  <c r="Q8" i="2" s="1"/>
  <c r="P7" i="2"/>
  <c r="O7" i="2"/>
  <c r="Q7" i="2" s="1"/>
  <c r="P6" i="2"/>
  <c r="O6" i="2"/>
  <c r="Q6" i="2" s="1"/>
  <c r="P5" i="2"/>
  <c r="O5" i="2"/>
  <c r="Q5" i="2" s="1"/>
  <c r="P4" i="2"/>
  <c r="O4" i="2"/>
  <c r="Q4" i="2" s="1"/>
  <c r="P3" i="2"/>
  <c r="O3" i="2"/>
  <c r="Q3" i="2" s="1"/>
  <c r="P2" i="2"/>
  <c r="O2" i="2"/>
  <c r="Q2" i="2" s="1"/>
  <c r="C10" i="1"/>
  <c r="E10" i="1"/>
  <c r="D491" i="7" l="1"/>
  <c r="C491" i="7"/>
  <c r="G491" i="7" s="1"/>
  <c r="B491" i="7"/>
  <c r="D490" i="7"/>
  <c r="C490" i="7"/>
  <c r="G490" i="7" s="1"/>
  <c r="B490" i="7"/>
  <c r="D489" i="7"/>
  <c r="C489" i="7"/>
  <c r="G489" i="7" s="1"/>
  <c r="B489" i="7"/>
  <c r="D488" i="7"/>
  <c r="C488" i="7"/>
  <c r="G488" i="7" s="1"/>
  <c r="B488" i="7"/>
  <c r="D487" i="7"/>
  <c r="C487" i="7"/>
  <c r="G487" i="7" s="1"/>
  <c r="B487" i="7"/>
  <c r="D486" i="7"/>
  <c r="C486" i="7"/>
  <c r="G486" i="7" s="1"/>
  <c r="B486" i="7"/>
  <c r="D485" i="7"/>
  <c r="C485" i="7"/>
  <c r="G485" i="7" s="1"/>
  <c r="B485" i="7"/>
  <c r="D484" i="7"/>
  <c r="C484" i="7"/>
  <c r="G484" i="7" s="1"/>
  <c r="B484" i="7"/>
  <c r="D483" i="7"/>
  <c r="C483" i="7"/>
  <c r="G483" i="7" s="1"/>
  <c r="B483" i="7"/>
  <c r="D482" i="7"/>
  <c r="C482" i="7"/>
  <c r="G482" i="7" s="1"/>
  <c r="B482" i="7"/>
  <c r="D481" i="7"/>
  <c r="C481" i="7"/>
  <c r="G481" i="7" s="1"/>
  <c r="B481" i="7"/>
  <c r="D480" i="7"/>
  <c r="C480" i="7"/>
  <c r="G480" i="7" s="1"/>
  <c r="B480" i="7"/>
  <c r="D479" i="7"/>
  <c r="C479" i="7"/>
  <c r="G479" i="7" s="1"/>
  <c r="B479" i="7"/>
  <c r="D478" i="7"/>
  <c r="C478" i="7"/>
  <c r="G478" i="7" s="1"/>
  <c r="B478" i="7"/>
  <c r="D477" i="7"/>
  <c r="C477" i="7"/>
  <c r="G477" i="7" s="1"/>
  <c r="B477" i="7"/>
  <c r="D476" i="7"/>
  <c r="C476" i="7"/>
  <c r="G476" i="7" s="1"/>
  <c r="B476" i="7"/>
  <c r="D475" i="7"/>
  <c r="C475" i="7"/>
  <c r="G475" i="7" s="1"/>
  <c r="B475" i="7"/>
  <c r="D474" i="7"/>
  <c r="C474" i="7"/>
  <c r="G474" i="7" s="1"/>
  <c r="B474" i="7"/>
  <c r="D473" i="7"/>
  <c r="C473" i="7"/>
  <c r="G473" i="7" s="1"/>
  <c r="B473" i="7"/>
  <c r="D472" i="7"/>
  <c r="C472" i="7"/>
  <c r="G472" i="7" s="1"/>
  <c r="B472" i="7"/>
  <c r="D471" i="7"/>
  <c r="C471" i="7"/>
  <c r="G471" i="7" s="1"/>
  <c r="B471" i="7"/>
  <c r="D470" i="7"/>
  <c r="C470" i="7"/>
  <c r="G470" i="7" s="1"/>
  <c r="B470" i="7"/>
  <c r="C469" i="7"/>
  <c r="G469" i="7" s="1"/>
  <c r="B469" i="7"/>
  <c r="D468" i="7"/>
  <c r="C468" i="7"/>
  <c r="G468" i="7" s="1"/>
  <c r="B468" i="7"/>
  <c r="D467" i="7"/>
  <c r="C467" i="7"/>
  <c r="G467" i="7" s="1"/>
  <c r="B467" i="7"/>
  <c r="D466" i="7"/>
  <c r="C466" i="7"/>
  <c r="G466" i="7" s="1"/>
  <c r="B466" i="7"/>
  <c r="D465" i="7"/>
  <c r="C465" i="7"/>
  <c r="G465" i="7" s="1"/>
  <c r="B465" i="7"/>
  <c r="D464" i="7"/>
  <c r="C464" i="7"/>
  <c r="G464" i="7" s="1"/>
  <c r="B464" i="7"/>
  <c r="D463" i="7"/>
  <c r="C463" i="7"/>
  <c r="G463" i="7" s="1"/>
  <c r="B463" i="7"/>
  <c r="D462" i="7"/>
  <c r="C462" i="7"/>
  <c r="G462" i="7" s="1"/>
  <c r="B462" i="7"/>
  <c r="D461" i="7"/>
  <c r="C461" i="7"/>
  <c r="G461" i="7" s="1"/>
  <c r="B461" i="7"/>
  <c r="D460" i="7"/>
  <c r="C460" i="7"/>
  <c r="G460" i="7" s="1"/>
  <c r="B460" i="7"/>
  <c r="D459" i="7"/>
  <c r="C459" i="7"/>
  <c r="G459" i="7" s="1"/>
  <c r="B459" i="7"/>
  <c r="D458" i="7"/>
  <c r="C458" i="7"/>
  <c r="G458" i="7" s="1"/>
  <c r="B458" i="7"/>
  <c r="D457" i="7"/>
  <c r="C457" i="7"/>
  <c r="G457" i="7" s="1"/>
  <c r="B457" i="7"/>
  <c r="D456" i="7"/>
  <c r="C456" i="7"/>
  <c r="G456" i="7" s="1"/>
  <c r="B456" i="7"/>
  <c r="D455" i="7"/>
  <c r="C455" i="7"/>
  <c r="G455" i="7" s="1"/>
  <c r="B455" i="7"/>
  <c r="D454" i="7"/>
  <c r="C454" i="7"/>
  <c r="G454" i="7" s="1"/>
  <c r="B454" i="7"/>
  <c r="D453" i="7"/>
  <c r="C453" i="7"/>
  <c r="G453" i="7" s="1"/>
  <c r="B453" i="7"/>
  <c r="D452" i="7"/>
  <c r="C452" i="7"/>
  <c r="G452" i="7" s="1"/>
  <c r="B452" i="7"/>
  <c r="D451" i="7"/>
  <c r="C451" i="7"/>
  <c r="G451" i="7" s="1"/>
  <c r="B451" i="7"/>
  <c r="D450" i="7"/>
  <c r="C450" i="7"/>
  <c r="G450" i="7" s="1"/>
  <c r="B450" i="7"/>
  <c r="D449" i="7"/>
  <c r="C449" i="7"/>
  <c r="G449" i="7" s="1"/>
  <c r="B449" i="7"/>
  <c r="D448" i="7"/>
  <c r="C448" i="7"/>
  <c r="G448" i="7" s="1"/>
  <c r="B448" i="7"/>
  <c r="D447" i="7"/>
  <c r="C447" i="7"/>
  <c r="G447" i="7" s="1"/>
  <c r="B447" i="7"/>
  <c r="D446" i="7"/>
  <c r="C446" i="7"/>
  <c r="G446" i="7" s="1"/>
  <c r="B446" i="7"/>
  <c r="D445" i="7"/>
  <c r="C445" i="7"/>
  <c r="G445" i="7" s="1"/>
  <c r="B445" i="7"/>
  <c r="D444" i="7"/>
  <c r="C444" i="7"/>
  <c r="G444" i="7" s="1"/>
  <c r="B444" i="7"/>
  <c r="D443" i="7"/>
  <c r="C443" i="7"/>
  <c r="G443" i="7" s="1"/>
  <c r="B443" i="7"/>
  <c r="D442" i="7"/>
  <c r="C442" i="7"/>
  <c r="G442" i="7" s="1"/>
  <c r="B442" i="7"/>
  <c r="D441" i="7"/>
  <c r="C441" i="7"/>
  <c r="G441" i="7" s="1"/>
  <c r="B441" i="7"/>
  <c r="D440" i="7"/>
  <c r="C440" i="7"/>
  <c r="G440" i="7" s="1"/>
  <c r="B440" i="7"/>
  <c r="D439" i="7"/>
  <c r="C439" i="7"/>
  <c r="G439" i="7" s="1"/>
  <c r="B439" i="7"/>
  <c r="D438" i="7"/>
  <c r="C438" i="7"/>
  <c r="G438" i="7" s="1"/>
  <c r="B438" i="7"/>
  <c r="D437" i="7"/>
  <c r="C437" i="7"/>
  <c r="G437" i="7" s="1"/>
  <c r="B437" i="7"/>
  <c r="D436" i="7"/>
  <c r="C436" i="7"/>
  <c r="G436" i="7" s="1"/>
  <c r="B436" i="7"/>
  <c r="D435" i="7"/>
  <c r="C435" i="7"/>
  <c r="G435" i="7" s="1"/>
  <c r="B435" i="7"/>
  <c r="D434" i="7"/>
  <c r="C434" i="7"/>
  <c r="G434" i="7" s="1"/>
  <c r="B434" i="7"/>
  <c r="D433" i="7"/>
  <c r="C433" i="7"/>
  <c r="G433" i="7" s="1"/>
  <c r="B433" i="7"/>
  <c r="D432" i="7"/>
  <c r="C432" i="7"/>
  <c r="G432" i="7" s="1"/>
  <c r="B432" i="7"/>
  <c r="D431" i="7"/>
  <c r="C431" i="7"/>
  <c r="G431" i="7" s="1"/>
  <c r="B431" i="7"/>
  <c r="D430" i="7"/>
  <c r="C430" i="7"/>
  <c r="G430" i="7" s="1"/>
  <c r="B430" i="7"/>
  <c r="B429" i="7"/>
  <c r="D429" i="7"/>
  <c r="C429" i="7"/>
  <c r="G429" i="7" s="1"/>
  <c r="D428" i="7"/>
  <c r="C428" i="7"/>
  <c r="G428" i="7" s="1"/>
  <c r="B428" i="7"/>
  <c r="D427" i="7"/>
  <c r="C427" i="7"/>
  <c r="G427" i="7" s="1"/>
  <c r="B427" i="7"/>
  <c r="D426" i="7"/>
  <c r="C426" i="7"/>
  <c r="G426" i="7" s="1"/>
  <c r="B426" i="7"/>
  <c r="D425" i="7"/>
  <c r="C425" i="7"/>
  <c r="G425" i="7" s="1"/>
  <c r="B425" i="7"/>
  <c r="D424" i="7"/>
  <c r="C424" i="7"/>
  <c r="G424" i="7" s="1"/>
  <c r="B424" i="7"/>
  <c r="D423" i="7"/>
  <c r="C423" i="7"/>
  <c r="G423" i="7" s="1"/>
  <c r="B423" i="7"/>
  <c r="D422" i="7"/>
  <c r="C422" i="7"/>
  <c r="G422" i="7" s="1"/>
  <c r="B422" i="7"/>
  <c r="D421" i="7"/>
  <c r="C421" i="7"/>
  <c r="G421" i="7" s="1"/>
  <c r="B421" i="7"/>
  <c r="B420" i="7"/>
  <c r="C420" i="7"/>
  <c r="G420" i="7" s="1"/>
  <c r="D420" i="7"/>
  <c r="C419" i="7"/>
  <c r="G419" i="7" s="1"/>
  <c r="D419" i="7"/>
  <c r="B419" i="7"/>
  <c r="D418" i="7"/>
  <c r="B418" i="7"/>
  <c r="C418" i="7"/>
  <c r="G418" i="7" s="1"/>
  <c r="B417" i="7"/>
  <c r="C417" i="7"/>
  <c r="G417" i="7" s="1"/>
  <c r="D417" i="7"/>
  <c r="B416" i="7"/>
  <c r="C416" i="7"/>
  <c r="G416" i="7" s="1"/>
  <c r="D416" i="7"/>
  <c r="C415" i="7"/>
  <c r="G415" i="7" s="1"/>
  <c r="D415" i="7"/>
  <c r="B415" i="7"/>
  <c r="B414" i="7"/>
  <c r="C414" i="7"/>
  <c r="G414" i="7" s="1"/>
  <c r="D414" i="7"/>
  <c r="B413" i="7"/>
  <c r="C413" i="7"/>
  <c r="G413" i="7" s="1"/>
  <c r="D413" i="7"/>
  <c r="B412" i="7"/>
  <c r="C412" i="7"/>
  <c r="G412" i="7" s="1"/>
  <c r="D412" i="7"/>
  <c r="B411" i="7"/>
  <c r="C411" i="7"/>
  <c r="G411" i="7" s="1"/>
  <c r="D411" i="7"/>
  <c r="D410" i="7"/>
  <c r="B410" i="7"/>
  <c r="C410" i="7"/>
  <c r="G410" i="7" s="1"/>
  <c r="D409" i="7"/>
  <c r="C409" i="7"/>
  <c r="G409" i="7" s="1"/>
  <c r="B409" i="7"/>
  <c r="D408" i="7"/>
  <c r="B408" i="7"/>
  <c r="C408" i="7"/>
  <c r="G408" i="7" s="1"/>
  <c r="D407" i="7"/>
  <c r="C407" i="7"/>
  <c r="G407" i="7" s="1"/>
  <c r="B407" i="7"/>
  <c r="C406" i="7"/>
  <c r="G406" i="7" s="1"/>
  <c r="D406" i="7"/>
  <c r="B406" i="7"/>
  <c r="D405" i="7"/>
  <c r="C405" i="7"/>
  <c r="G405" i="7" s="1"/>
  <c r="B405" i="7"/>
  <c r="D404" i="7"/>
  <c r="C404" i="7"/>
  <c r="G404" i="7" s="1"/>
  <c r="B404" i="7"/>
  <c r="D403" i="7"/>
  <c r="C403" i="7"/>
  <c r="G403" i="7" s="1"/>
  <c r="B403" i="7"/>
  <c r="B402" i="7"/>
  <c r="C402" i="7"/>
  <c r="G402" i="7" s="1"/>
  <c r="D402" i="7"/>
  <c r="C401" i="7"/>
  <c r="G401" i="7" s="1"/>
  <c r="D401" i="7"/>
  <c r="B401" i="7"/>
  <c r="D400" i="7"/>
  <c r="C400" i="7"/>
  <c r="G400" i="7" s="1"/>
  <c r="B400" i="7"/>
  <c r="C399" i="7"/>
  <c r="G399" i="7" s="1"/>
  <c r="D399" i="7"/>
  <c r="B399" i="7"/>
  <c r="B398" i="7"/>
  <c r="C398" i="7"/>
  <c r="G398" i="7" s="1"/>
  <c r="D398" i="7"/>
  <c r="D397" i="7"/>
  <c r="C397" i="7"/>
  <c r="G397" i="7" s="1"/>
  <c r="B397" i="7"/>
  <c r="B396" i="7"/>
  <c r="D396" i="7"/>
  <c r="C396" i="7"/>
  <c r="G396" i="7" s="1"/>
  <c r="B395" i="7"/>
  <c r="D395" i="7"/>
  <c r="C395" i="7"/>
  <c r="G395" i="7" s="1"/>
  <c r="D394" i="7"/>
  <c r="B394" i="7"/>
  <c r="C394" i="7"/>
  <c r="G394" i="7" s="1"/>
  <c r="B393" i="7"/>
  <c r="C393" i="7"/>
  <c r="G393" i="7" s="1"/>
  <c r="D393" i="7"/>
  <c r="B392" i="7"/>
  <c r="C392" i="7"/>
  <c r="G392" i="7" s="1"/>
  <c r="D392" i="7"/>
  <c r="D391" i="7"/>
  <c r="C391" i="7"/>
  <c r="G391" i="7" s="1"/>
  <c r="B391" i="7"/>
  <c r="B390" i="7"/>
  <c r="C390" i="7"/>
  <c r="G390" i="7" s="1"/>
  <c r="D390" i="7"/>
  <c r="C389" i="7"/>
  <c r="G389" i="7" s="1"/>
  <c r="D389" i="7"/>
  <c r="B389" i="7"/>
  <c r="B388" i="7"/>
  <c r="C388" i="7"/>
  <c r="G388" i="7" s="1"/>
  <c r="D388" i="7"/>
  <c r="D387" i="7"/>
  <c r="C387" i="7"/>
  <c r="G387" i="7" s="1"/>
  <c r="B387" i="7"/>
  <c r="D386" i="7"/>
  <c r="C386" i="7"/>
  <c r="G386" i="7" s="1"/>
  <c r="B386" i="7"/>
  <c r="B385" i="7"/>
  <c r="C385" i="7"/>
  <c r="G385" i="7" s="1"/>
  <c r="D385" i="7"/>
  <c r="D384" i="7"/>
  <c r="C384" i="7"/>
  <c r="G384" i="7" s="1"/>
  <c r="B384" i="7"/>
  <c r="B383" i="7"/>
  <c r="C383" i="7"/>
  <c r="G383" i="7" s="1"/>
  <c r="D383" i="7"/>
  <c r="D382" i="7"/>
  <c r="B382" i="7"/>
  <c r="C382" i="7"/>
  <c r="G382" i="7" s="1"/>
  <c r="C171" i="7"/>
  <c r="G171" i="7" s="1"/>
  <c r="D171" i="7"/>
  <c r="B171" i="7"/>
  <c r="C172" i="7"/>
  <c r="G172" i="7" s="1"/>
  <c r="B172" i="7"/>
  <c r="D172" i="7"/>
  <c r="B175" i="7"/>
  <c r="C175" i="7"/>
  <c r="G175" i="7" s="1"/>
  <c r="D175" i="7"/>
  <c r="B177" i="7"/>
  <c r="C177" i="7"/>
  <c r="G177" i="7" s="1"/>
  <c r="D177" i="7"/>
  <c r="D178" i="7"/>
  <c r="B178" i="7"/>
  <c r="C178" i="7"/>
  <c r="G178" i="7" s="1"/>
  <c r="D180" i="7"/>
  <c r="B180" i="7"/>
  <c r="C180" i="7"/>
  <c r="G180" i="7" s="1"/>
  <c r="C183" i="7"/>
  <c r="G183" i="7" s="1"/>
  <c r="D183" i="7"/>
  <c r="B183" i="7"/>
  <c r="B381" i="7"/>
  <c r="C381" i="7"/>
  <c r="G381" i="7" s="1"/>
  <c r="D381" i="7"/>
  <c r="C380" i="7"/>
  <c r="G380" i="7" s="1"/>
  <c r="D380" i="7"/>
  <c r="B380" i="7"/>
  <c r="B379" i="7"/>
  <c r="C379" i="7"/>
  <c r="G379" i="7" s="1"/>
  <c r="D379" i="7"/>
  <c r="C378" i="7"/>
  <c r="G378" i="7" s="1"/>
  <c r="B378" i="7"/>
  <c r="D378" i="7"/>
  <c r="D377" i="7"/>
  <c r="C377" i="7"/>
  <c r="G377" i="7" s="1"/>
  <c r="B377" i="7"/>
  <c r="D376" i="7"/>
  <c r="B376" i="7"/>
  <c r="C376" i="7"/>
  <c r="G376" i="7" s="1"/>
  <c r="B375" i="7"/>
  <c r="C375" i="7"/>
  <c r="G375" i="7" s="1"/>
  <c r="D375" i="7"/>
  <c r="B374" i="7"/>
  <c r="C374" i="7"/>
  <c r="G374" i="7" s="1"/>
  <c r="D374" i="7"/>
  <c r="B373" i="7"/>
  <c r="C373" i="7"/>
  <c r="G373" i="7" s="1"/>
  <c r="D373" i="7"/>
  <c r="B372" i="7"/>
  <c r="C372" i="7"/>
  <c r="G372" i="7" s="1"/>
  <c r="D372" i="7"/>
  <c r="B371" i="7"/>
  <c r="C371" i="7"/>
  <c r="G371" i="7" s="1"/>
  <c r="D371" i="7"/>
  <c r="D370" i="7"/>
  <c r="E370" i="7" s="1"/>
  <c r="B370" i="7"/>
  <c r="C370" i="7"/>
  <c r="G370" i="7" s="1"/>
  <c r="B369" i="7"/>
  <c r="D369" i="7"/>
  <c r="C369" i="7"/>
  <c r="G369" i="7" s="1"/>
  <c r="D368" i="7"/>
  <c r="C368" i="7"/>
  <c r="G368" i="7" s="1"/>
  <c r="B368" i="7"/>
  <c r="D367" i="7"/>
  <c r="C367" i="7"/>
  <c r="G367" i="7" s="1"/>
  <c r="B367" i="7"/>
  <c r="D366" i="7"/>
  <c r="C366" i="7"/>
  <c r="G366" i="7" s="1"/>
  <c r="B366" i="7"/>
  <c r="D365" i="7"/>
  <c r="C365" i="7"/>
  <c r="G365" i="7" s="1"/>
  <c r="B365" i="7"/>
  <c r="B364" i="7"/>
  <c r="D364" i="7"/>
  <c r="C364" i="7"/>
  <c r="G364" i="7" s="1"/>
  <c r="D363" i="7"/>
  <c r="C363" i="7"/>
  <c r="G363" i="7" s="1"/>
  <c r="B363" i="7"/>
  <c r="D362" i="7"/>
  <c r="C362" i="7"/>
  <c r="G362" i="7" s="1"/>
  <c r="B362" i="7"/>
  <c r="D361" i="7"/>
  <c r="C361" i="7"/>
  <c r="G361" i="7" s="1"/>
  <c r="B361" i="7"/>
  <c r="D360" i="7"/>
  <c r="C360" i="7"/>
  <c r="G360" i="7" s="1"/>
  <c r="B360" i="7"/>
  <c r="B359" i="7"/>
  <c r="C359" i="7"/>
  <c r="G359" i="7" s="1"/>
  <c r="D359" i="7"/>
  <c r="C358" i="7"/>
  <c r="G358" i="7" s="1"/>
  <c r="B358" i="7"/>
  <c r="D358" i="7"/>
  <c r="B357" i="7"/>
  <c r="C357" i="7"/>
  <c r="G357" i="7" s="1"/>
  <c r="D357" i="7"/>
  <c r="D356" i="7"/>
  <c r="C356" i="7"/>
  <c r="G356" i="7" s="1"/>
  <c r="B356" i="7"/>
  <c r="B355" i="7"/>
  <c r="C355" i="7"/>
  <c r="G355" i="7" s="1"/>
  <c r="D355" i="7"/>
  <c r="D354" i="7"/>
  <c r="C354" i="7"/>
  <c r="G354" i="7" s="1"/>
  <c r="B354" i="7"/>
  <c r="C353" i="7"/>
  <c r="G353" i="7" s="1"/>
  <c r="D353" i="7"/>
  <c r="B353" i="7"/>
  <c r="D352" i="7"/>
  <c r="C352" i="7"/>
  <c r="G352" i="7" s="1"/>
  <c r="B352" i="7"/>
  <c r="B351" i="7"/>
  <c r="C351" i="7"/>
  <c r="G351" i="7" s="1"/>
  <c r="D351" i="7"/>
  <c r="C350" i="7"/>
  <c r="G350" i="7" s="1"/>
  <c r="B350" i="7"/>
  <c r="D350" i="7"/>
  <c r="D349" i="7"/>
  <c r="B349" i="7"/>
  <c r="C349" i="7"/>
  <c r="G349" i="7" s="1"/>
  <c r="D348" i="7"/>
  <c r="C348" i="7"/>
  <c r="G348" i="7" s="1"/>
  <c r="B348" i="7"/>
  <c r="D347" i="7"/>
  <c r="B347" i="7"/>
  <c r="C347" i="7"/>
  <c r="G347" i="7" s="1"/>
  <c r="D346" i="7"/>
  <c r="C346" i="7"/>
  <c r="G346" i="7" s="1"/>
  <c r="B346" i="7"/>
  <c r="D345" i="7"/>
  <c r="C345" i="7"/>
  <c r="G345" i="7" s="1"/>
  <c r="B345" i="7"/>
  <c r="B344" i="7"/>
  <c r="D344" i="7"/>
  <c r="C344" i="7"/>
  <c r="G344" i="7" s="1"/>
  <c r="D343" i="7"/>
  <c r="C343" i="7"/>
  <c r="G343" i="7" s="1"/>
  <c r="B343" i="7"/>
  <c r="D342" i="7"/>
  <c r="C342" i="7"/>
  <c r="G342" i="7" s="1"/>
  <c r="B342" i="7"/>
  <c r="B341" i="7"/>
  <c r="D341" i="7"/>
  <c r="C341" i="7"/>
  <c r="G341" i="7" s="1"/>
  <c r="C340" i="7"/>
  <c r="G340" i="7" s="1"/>
  <c r="B340" i="7"/>
  <c r="D340" i="7"/>
  <c r="C339" i="7"/>
  <c r="G339" i="7" s="1"/>
  <c r="B339" i="7"/>
  <c r="D339" i="7"/>
  <c r="C338" i="7"/>
  <c r="G338" i="7" s="1"/>
  <c r="D338" i="7"/>
  <c r="B338" i="7"/>
  <c r="B337" i="7"/>
  <c r="C337" i="7"/>
  <c r="G337" i="7" s="1"/>
  <c r="D337" i="7"/>
  <c r="B336" i="7"/>
  <c r="C336" i="7"/>
  <c r="G336" i="7" s="1"/>
  <c r="D336" i="7"/>
  <c r="D335" i="7"/>
  <c r="B335" i="7"/>
  <c r="C335" i="7"/>
  <c r="G335" i="7" s="1"/>
  <c r="C334" i="7"/>
  <c r="G334" i="7" s="1"/>
  <c r="B334" i="7"/>
  <c r="D334" i="7"/>
  <c r="B333" i="7"/>
  <c r="D333" i="7"/>
  <c r="C333" i="7"/>
  <c r="G333" i="7" s="1"/>
  <c r="D332" i="7"/>
  <c r="C332" i="7"/>
  <c r="G332" i="7" s="1"/>
  <c r="B332" i="7"/>
  <c r="C331" i="7"/>
  <c r="G331" i="7" s="1"/>
  <c r="D331" i="7"/>
  <c r="B331" i="7"/>
  <c r="B330" i="7"/>
  <c r="C330" i="7"/>
  <c r="G330" i="7" s="1"/>
  <c r="D330" i="7"/>
  <c r="B329" i="7"/>
  <c r="C329" i="7"/>
  <c r="G329" i="7" s="1"/>
  <c r="D329" i="7"/>
  <c r="B328" i="7"/>
  <c r="C328" i="7"/>
  <c r="G328" i="7" s="1"/>
  <c r="D328" i="7"/>
  <c r="B327" i="7"/>
  <c r="C327" i="7"/>
  <c r="G327" i="7" s="1"/>
  <c r="D327" i="7"/>
  <c r="B326" i="7"/>
  <c r="D326" i="7"/>
  <c r="C326" i="7"/>
  <c r="G326" i="7" s="1"/>
  <c r="D325" i="7"/>
  <c r="B325" i="7"/>
  <c r="C325" i="7"/>
  <c r="G325" i="7" s="1"/>
  <c r="D324" i="7"/>
  <c r="C324" i="7"/>
  <c r="G324" i="7" s="1"/>
  <c r="B324" i="7"/>
  <c r="D323" i="7"/>
  <c r="B323" i="7"/>
  <c r="C323" i="7"/>
  <c r="G323" i="7" s="1"/>
  <c r="D322" i="7"/>
  <c r="C322" i="7"/>
  <c r="G322" i="7" s="1"/>
  <c r="B322" i="7"/>
  <c r="C321" i="7"/>
  <c r="G321" i="7" s="1"/>
  <c r="B321" i="7"/>
  <c r="D321" i="7"/>
  <c r="C320" i="7"/>
  <c r="G320" i="7" s="1"/>
  <c r="D320" i="7"/>
  <c r="B320" i="7"/>
  <c r="B319" i="7"/>
  <c r="D319" i="7"/>
  <c r="C319" i="7"/>
  <c r="G319" i="7" s="1"/>
  <c r="D318" i="7"/>
  <c r="C318" i="7"/>
  <c r="G318" i="7" s="1"/>
  <c r="B318" i="7"/>
  <c r="B317" i="7"/>
  <c r="D317" i="7"/>
  <c r="C317" i="7"/>
  <c r="G317" i="7" s="1"/>
  <c r="B316" i="7"/>
  <c r="C316" i="7"/>
  <c r="G316" i="7" s="1"/>
  <c r="D316" i="7"/>
  <c r="B315" i="7"/>
  <c r="C315" i="7"/>
  <c r="G315" i="7" s="1"/>
  <c r="D315" i="7"/>
  <c r="B314" i="7"/>
  <c r="C314" i="7"/>
  <c r="G314" i="7" s="1"/>
  <c r="D314" i="7"/>
  <c r="B313" i="7"/>
  <c r="C313" i="7"/>
  <c r="G313" i="7" s="1"/>
  <c r="D313" i="7"/>
  <c r="D312" i="7"/>
  <c r="C312" i="7"/>
  <c r="G312" i="7" s="1"/>
  <c r="B312" i="7"/>
  <c r="B311" i="7"/>
  <c r="D311" i="7"/>
  <c r="C311" i="7"/>
  <c r="G311" i="7" s="1"/>
  <c r="D310" i="7"/>
  <c r="C310" i="7"/>
  <c r="G310" i="7" s="1"/>
  <c r="B310" i="7"/>
  <c r="B309" i="7"/>
  <c r="C309" i="7"/>
  <c r="G309" i="7" s="1"/>
  <c r="D309" i="7"/>
  <c r="C308" i="7"/>
  <c r="G308" i="7" s="1"/>
  <c r="D308" i="7"/>
  <c r="B308" i="7"/>
  <c r="B307" i="7"/>
  <c r="C307" i="7"/>
  <c r="G307" i="7" s="1"/>
  <c r="D307" i="7"/>
  <c r="B306" i="7"/>
  <c r="C306" i="7"/>
  <c r="G306" i="7" s="1"/>
  <c r="D306" i="7"/>
  <c r="D305" i="7"/>
  <c r="C305" i="7"/>
  <c r="G305" i="7" s="1"/>
  <c r="B305" i="7"/>
  <c r="B304" i="7"/>
  <c r="C304" i="7"/>
  <c r="G304" i="7" s="1"/>
  <c r="D304" i="7"/>
  <c r="D303" i="7"/>
  <c r="C303" i="7"/>
  <c r="G303" i="7" s="1"/>
  <c r="B303" i="7"/>
  <c r="C302" i="7"/>
  <c r="G302" i="7" s="1"/>
  <c r="D302" i="7"/>
  <c r="B302" i="7"/>
  <c r="D301" i="7"/>
  <c r="B301" i="7"/>
  <c r="C301" i="7"/>
  <c r="G301" i="7" s="1"/>
  <c r="C300" i="7"/>
  <c r="G300" i="7" s="1"/>
  <c r="B300" i="7"/>
  <c r="D300" i="7"/>
  <c r="B299" i="7"/>
  <c r="D299" i="7"/>
  <c r="C299" i="7"/>
  <c r="G299" i="7" s="1"/>
  <c r="C298" i="7"/>
  <c r="G298" i="7" s="1"/>
  <c r="B298" i="7"/>
  <c r="D298" i="7"/>
  <c r="B297" i="7"/>
  <c r="C297" i="7"/>
  <c r="G297" i="7" s="1"/>
  <c r="D297" i="7"/>
  <c r="B296" i="7"/>
  <c r="D296" i="7"/>
  <c r="C296" i="7"/>
  <c r="G296" i="7" s="1"/>
  <c r="D295" i="7"/>
  <c r="B295" i="7"/>
  <c r="C295" i="7"/>
  <c r="G295" i="7" s="1"/>
  <c r="B294" i="7"/>
  <c r="D294" i="7"/>
  <c r="C294" i="7"/>
  <c r="G294" i="7" s="1"/>
  <c r="D293" i="7"/>
  <c r="C293" i="7"/>
  <c r="G293" i="7" s="1"/>
  <c r="B293" i="7"/>
  <c r="D292" i="7"/>
  <c r="B292" i="7"/>
  <c r="C292" i="7"/>
  <c r="G292" i="7" s="1"/>
  <c r="C291" i="7"/>
  <c r="G291" i="7" s="1"/>
  <c r="B291" i="7"/>
  <c r="D291" i="7"/>
  <c r="D290" i="7"/>
  <c r="B290" i="7"/>
  <c r="C290" i="7"/>
  <c r="G290" i="7" s="1"/>
  <c r="D289" i="7"/>
  <c r="C289" i="7"/>
  <c r="G289" i="7" s="1"/>
  <c r="B289" i="7"/>
  <c r="C287" i="7"/>
  <c r="G287" i="7" s="1"/>
  <c r="B287" i="7"/>
  <c r="D287" i="7"/>
  <c r="C286" i="7"/>
  <c r="G286" i="7" s="1"/>
  <c r="B286" i="7"/>
  <c r="D286" i="7"/>
  <c r="D285" i="7"/>
  <c r="C285" i="7"/>
  <c r="G285" i="7" s="1"/>
  <c r="B285" i="7"/>
  <c r="D283" i="7"/>
  <c r="C283" i="7"/>
  <c r="G283" i="7" s="1"/>
  <c r="B283" i="7"/>
  <c r="B281" i="7"/>
  <c r="C281" i="7"/>
  <c r="G281" i="7" s="1"/>
  <c r="D281" i="7"/>
  <c r="B278" i="7"/>
  <c r="C278" i="7"/>
  <c r="G278" i="7" s="1"/>
  <c r="D278" i="7"/>
  <c r="B277" i="7"/>
  <c r="D277" i="7"/>
  <c r="C277" i="7"/>
  <c r="G277" i="7" s="1"/>
  <c r="C274" i="7"/>
  <c r="G274" i="7" s="1"/>
  <c r="B274" i="7"/>
  <c r="D274" i="7"/>
  <c r="C273" i="7"/>
  <c r="G273" i="7" s="1"/>
  <c r="B273" i="7"/>
  <c r="D273" i="7"/>
  <c r="C270" i="7"/>
  <c r="G270" i="7" s="1"/>
  <c r="B270" i="7"/>
  <c r="D270" i="7"/>
  <c r="D269" i="7"/>
  <c r="C269" i="7"/>
  <c r="G269" i="7" s="1"/>
  <c r="B269" i="7"/>
  <c r="D266" i="7"/>
  <c r="C266" i="7"/>
  <c r="G266" i="7" s="1"/>
  <c r="B266" i="7"/>
  <c r="D265" i="7"/>
  <c r="C265" i="7"/>
  <c r="G265" i="7" s="1"/>
  <c r="B265" i="7"/>
  <c r="C262" i="7"/>
  <c r="G262" i="7" s="1"/>
  <c r="B262" i="7"/>
  <c r="D262" i="7"/>
  <c r="B260" i="7"/>
  <c r="D260" i="7"/>
  <c r="C260" i="7"/>
  <c r="G260" i="7" s="1"/>
  <c r="B259" i="7"/>
  <c r="D259" i="7"/>
  <c r="C259" i="7"/>
  <c r="G259" i="7" s="1"/>
  <c r="D257" i="7"/>
  <c r="B257" i="7"/>
  <c r="C257" i="7"/>
  <c r="G257" i="7" s="1"/>
  <c r="B255" i="7"/>
  <c r="D255" i="7"/>
  <c r="C255" i="7"/>
  <c r="G255" i="7" s="1"/>
  <c r="D253" i="7"/>
  <c r="B253" i="7"/>
  <c r="C253" i="7"/>
  <c r="G253" i="7" s="1"/>
  <c r="D251" i="7"/>
  <c r="C251" i="7"/>
  <c r="G251" i="7" s="1"/>
  <c r="B251" i="7"/>
  <c r="D249" i="7"/>
  <c r="C249" i="7"/>
  <c r="G249" i="7" s="1"/>
  <c r="B249" i="7"/>
  <c r="D247" i="7"/>
  <c r="C247" i="7"/>
  <c r="G247" i="7" s="1"/>
  <c r="B247" i="7"/>
  <c r="D288" i="7"/>
  <c r="B288" i="7"/>
  <c r="C288" i="7"/>
  <c r="G288" i="7" s="1"/>
  <c r="D284" i="7"/>
  <c r="C284" i="7"/>
  <c r="G284" i="7" s="1"/>
  <c r="B284" i="7"/>
  <c r="D282" i="7"/>
  <c r="C282" i="7"/>
  <c r="G282" i="7" s="1"/>
  <c r="B282" i="7"/>
  <c r="B280" i="7"/>
  <c r="C280" i="7"/>
  <c r="G280" i="7" s="1"/>
  <c r="D280" i="7"/>
  <c r="B279" i="7"/>
  <c r="C279" i="7"/>
  <c r="G279" i="7" s="1"/>
  <c r="D279" i="7"/>
  <c r="C276" i="7"/>
  <c r="G276" i="7" s="1"/>
  <c r="B276" i="7"/>
  <c r="D276" i="7"/>
  <c r="B275" i="7"/>
  <c r="C275" i="7"/>
  <c r="G275" i="7" s="1"/>
  <c r="D275" i="7"/>
  <c r="B272" i="7"/>
  <c r="C272" i="7"/>
  <c r="G272" i="7" s="1"/>
  <c r="D272" i="7"/>
  <c r="C271" i="7"/>
  <c r="G271" i="7" s="1"/>
  <c r="D271" i="7"/>
  <c r="B271" i="7"/>
  <c r="B268" i="7"/>
  <c r="C268" i="7"/>
  <c r="G268" i="7" s="1"/>
  <c r="D268" i="7"/>
  <c r="B267" i="7"/>
  <c r="C267" i="7"/>
  <c r="G267" i="7" s="1"/>
  <c r="D267" i="7"/>
  <c r="C264" i="7"/>
  <c r="G264" i="7" s="1"/>
  <c r="B264" i="7"/>
  <c r="D264" i="7"/>
  <c r="B263" i="7"/>
  <c r="C263" i="7"/>
  <c r="G263" i="7" s="1"/>
  <c r="D263" i="7"/>
  <c r="D261" i="7"/>
  <c r="C261" i="7"/>
  <c r="G261" i="7" s="1"/>
  <c r="B261" i="7"/>
  <c r="D258" i="7"/>
  <c r="C258" i="7"/>
  <c r="G258" i="7" s="1"/>
  <c r="B258" i="7"/>
  <c r="B256" i="7"/>
  <c r="D256" i="7"/>
  <c r="C256" i="7"/>
  <c r="G256" i="7" s="1"/>
  <c r="C254" i="7"/>
  <c r="G254" i="7" s="1"/>
  <c r="B254" i="7"/>
  <c r="D254" i="7"/>
  <c r="D252" i="7"/>
  <c r="B252" i="7"/>
  <c r="C252" i="7"/>
  <c r="G252" i="7" s="1"/>
  <c r="C250" i="7"/>
  <c r="G250" i="7" s="1"/>
  <c r="B250" i="7"/>
  <c r="D250" i="7"/>
  <c r="B248" i="7"/>
  <c r="C248" i="7"/>
  <c r="G248" i="7" s="1"/>
  <c r="D248" i="7"/>
  <c r="B205" i="7"/>
  <c r="C205" i="7"/>
  <c r="G205" i="7" s="1"/>
  <c r="D205" i="7"/>
  <c r="B203" i="7"/>
  <c r="C203" i="7"/>
  <c r="G203" i="7" s="1"/>
  <c r="D203" i="7"/>
  <c r="C200" i="7"/>
  <c r="G200" i="7" s="1"/>
  <c r="B200" i="7"/>
  <c r="D200" i="7"/>
  <c r="C199" i="7"/>
  <c r="G199" i="7" s="1"/>
  <c r="B199" i="7"/>
  <c r="D199" i="7"/>
  <c r="B245" i="7"/>
  <c r="C245" i="7"/>
  <c r="G245" i="7" s="1"/>
  <c r="D245" i="7"/>
  <c r="C242" i="7"/>
  <c r="G242" i="7" s="1"/>
  <c r="D242" i="7"/>
  <c r="B242" i="7"/>
  <c r="C241" i="7"/>
  <c r="G241" i="7" s="1"/>
  <c r="D241" i="7"/>
  <c r="B241" i="7"/>
  <c r="B238" i="7"/>
  <c r="C238" i="7"/>
  <c r="G238" i="7" s="1"/>
  <c r="D238" i="7"/>
  <c r="B237" i="7"/>
  <c r="C237" i="7"/>
  <c r="G237" i="7" s="1"/>
  <c r="D237" i="7"/>
  <c r="C234" i="7"/>
  <c r="G234" i="7" s="1"/>
  <c r="B234" i="7"/>
  <c r="D234" i="7"/>
  <c r="C232" i="7"/>
  <c r="G232" i="7" s="1"/>
  <c r="D232" i="7"/>
  <c r="B232" i="7"/>
  <c r="D230" i="7"/>
  <c r="C230" i="7"/>
  <c r="G230" i="7" s="1"/>
  <c r="B230" i="7"/>
  <c r="C228" i="7"/>
  <c r="G228" i="7" s="1"/>
  <c r="D228" i="7"/>
  <c r="B228" i="7"/>
  <c r="B226" i="7"/>
  <c r="C226" i="7"/>
  <c r="G226" i="7" s="1"/>
  <c r="D226" i="7"/>
  <c r="D224" i="7"/>
  <c r="B224" i="7"/>
  <c r="C224" i="7"/>
  <c r="G224" i="7" s="1"/>
  <c r="D222" i="7"/>
  <c r="B222" i="7"/>
  <c r="C222" i="7"/>
  <c r="G222" i="7" s="1"/>
  <c r="B220" i="7"/>
  <c r="C220" i="7"/>
  <c r="G220" i="7" s="1"/>
  <c r="D220" i="7"/>
  <c r="B218" i="7"/>
  <c r="C218" i="7"/>
  <c r="G218" i="7" s="1"/>
  <c r="D218" i="7"/>
  <c r="B216" i="7"/>
  <c r="C216" i="7"/>
  <c r="G216" i="7" s="1"/>
  <c r="D216" i="7"/>
  <c r="D214" i="7"/>
  <c r="C214" i="7"/>
  <c r="G214" i="7" s="1"/>
  <c r="B214" i="7"/>
  <c r="C213" i="7"/>
  <c r="G213" i="7" s="1"/>
  <c r="B213" i="7"/>
  <c r="D213" i="7"/>
  <c r="C210" i="7"/>
  <c r="G210" i="7" s="1"/>
  <c r="D210" i="7"/>
  <c r="B210" i="7"/>
  <c r="D209" i="7"/>
  <c r="C209" i="7"/>
  <c r="G209" i="7" s="1"/>
  <c r="B209" i="7"/>
  <c r="C206" i="7"/>
  <c r="G206" i="7" s="1"/>
  <c r="B206" i="7"/>
  <c r="D206" i="7"/>
  <c r="B246" i="7"/>
  <c r="D246" i="7"/>
  <c r="C246" i="7"/>
  <c r="G246" i="7" s="1"/>
  <c r="C244" i="7"/>
  <c r="G244" i="7" s="1"/>
  <c r="D244" i="7"/>
  <c r="B244" i="7"/>
  <c r="B243" i="7"/>
  <c r="D243" i="7"/>
  <c r="C243" i="7"/>
  <c r="G243" i="7" s="1"/>
  <c r="B240" i="7"/>
  <c r="C240" i="7"/>
  <c r="G240" i="7" s="1"/>
  <c r="D240" i="7"/>
  <c r="B239" i="7"/>
  <c r="D239" i="7"/>
  <c r="C239" i="7"/>
  <c r="G239" i="7" s="1"/>
  <c r="D236" i="7"/>
  <c r="C236" i="7"/>
  <c r="G236" i="7" s="1"/>
  <c r="B236" i="7"/>
  <c r="B235" i="7"/>
  <c r="C235" i="7"/>
  <c r="G235" i="7" s="1"/>
  <c r="D235" i="7"/>
  <c r="C233" i="7"/>
  <c r="G233" i="7" s="1"/>
  <c r="D233" i="7"/>
  <c r="B233" i="7"/>
  <c r="C231" i="7"/>
  <c r="G231" i="7" s="1"/>
  <c r="D231" i="7"/>
  <c r="B231" i="7"/>
  <c r="D229" i="7"/>
  <c r="C229" i="7"/>
  <c r="G229" i="7" s="1"/>
  <c r="B229" i="7"/>
  <c r="D227" i="7"/>
  <c r="C227" i="7"/>
  <c r="G227" i="7" s="1"/>
  <c r="B227" i="7"/>
  <c r="C225" i="7"/>
  <c r="G225" i="7" s="1"/>
  <c r="D225" i="7"/>
  <c r="B225" i="7"/>
  <c r="B223" i="7"/>
  <c r="C223" i="7"/>
  <c r="G223" i="7" s="1"/>
  <c r="D223" i="7"/>
  <c r="B221" i="7"/>
  <c r="C221" i="7"/>
  <c r="G221" i="7" s="1"/>
  <c r="D221" i="7"/>
  <c r="D219" i="7"/>
  <c r="C219" i="7"/>
  <c r="G219" i="7" s="1"/>
  <c r="B219" i="7"/>
  <c r="D217" i="7"/>
  <c r="C217" i="7"/>
  <c r="G217" i="7" s="1"/>
  <c r="B217" i="7"/>
  <c r="D215" i="7"/>
  <c r="C215" i="7"/>
  <c r="G215" i="7" s="1"/>
  <c r="B215" i="7"/>
  <c r="D212" i="7"/>
  <c r="B212" i="7"/>
  <c r="C212" i="7"/>
  <c r="G212" i="7" s="1"/>
  <c r="D211" i="7"/>
  <c r="B211" i="7"/>
  <c r="C211" i="7"/>
  <c r="G211" i="7" s="1"/>
  <c r="D208" i="7"/>
  <c r="B208" i="7"/>
  <c r="C208" i="7"/>
  <c r="G208" i="7" s="1"/>
  <c r="D207" i="7"/>
  <c r="C207" i="7"/>
  <c r="G207" i="7" s="1"/>
  <c r="B207" i="7"/>
  <c r="B204" i="7"/>
  <c r="D204" i="7"/>
  <c r="C204" i="7"/>
  <c r="G204" i="7" s="1"/>
  <c r="B202" i="7"/>
  <c r="D202" i="7"/>
  <c r="C202" i="7"/>
  <c r="G202" i="7" s="1"/>
  <c r="D201" i="7"/>
  <c r="B201" i="7"/>
  <c r="C201" i="7"/>
  <c r="G201" i="7" s="1"/>
  <c r="D198" i="7"/>
  <c r="C198" i="7"/>
  <c r="G198" i="7" s="1"/>
  <c r="B198" i="7"/>
  <c r="B196" i="7"/>
  <c r="C196" i="7"/>
  <c r="G196" i="7" s="1"/>
  <c r="D196" i="7"/>
  <c r="B195" i="7"/>
  <c r="C195" i="7"/>
  <c r="G195" i="7" s="1"/>
  <c r="D195" i="7"/>
  <c r="B192" i="7"/>
  <c r="D192" i="7"/>
  <c r="C192" i="7"/>
  <c r="G192" i="7" s="1"/>
  <c r="D191" i="7"/>
  <c r="C191" i="7"/>
  <c r="G191" i="7" s="1"/>
  <c r="B191" i="7"/>
  <c r="C149" i="7"/>
  <c r="G149" i="7" s="1"/>
  <c r="D149" i="7"/>
  <c r="B149" i="7"/>
  <c r="C151" i="7"/>
  <c r="G151" i="7" s="1"/>
  <c r="B151" i="7"/>
  <c r="D151" i="7"/>
  <c r="D153" i="7"/>
  <c r="B153" i="7"/>
  <c r="C153" i="7"/>
  <c r="G153" i="7" s="1"/>
  <c r="D155" i="7"/>
  <c r="C155" i="7"/>
  <c r="G155" i="7" s="1"/>
  <c r="B155" i="7"/>
  <c r="D157" i="7"/>
  <c r="C157" i="7"/>
  <c r="G157" i="7" s="1"/>
  <c r="B157" i="7"/>
  <c r="C159" i="7"/>
  <c r="G159" i="7" s="1"/>
  <c r="B159" i="7"/>
  <c r="D159" i="7"/>
  <c r="C161" i="7"/>
  <c r="G161" i="7" s="1"/>
  <c r="D161" i="7"/>
  <c r="B161" i="7"/>
  <c r="C163" i="7"/>
  <c r="G163" i="7" s="1"/>
  <c r="D163" i="7"/>
  <c r="B163" i="7"/>
  <c r="D197" i="7"/>
  <c r="C197" i="7"/>
  <c r="G197" i="7" s="1"/>
  <c r="B197" i="7"/>
  <c r="C164" i="7"/>
  <c r="G164" i="7" s="1"/>
  <c r="D164" i="7"/>
  <c r="B164" i="7"/>
  <c r="D167" i="7"/>
  <c r="C167" i="7"/>
  <c r="G167" i="7" s="1"/>
  <c r="B167" i="7"/>
  <c r="C169" i="7"/>
  <c r="G169" i="7" s="1"/>
  <c r="D169" i="7"/>
  <c r="B169" i="7"/>
  <c r="D184" i="7"/>
  <c r="B184" i="7"/>
  <c r="C184" i="7"/>
  <c r="G184" i="7" s="1"/>
  <c r="D186" i="7"/>
  <c r="B186" i="7"/>
  <c r="C186" i="7"/>
  <c r="G186" i="7" s="1"/>
  <c r="D194" i="7"/>
  <c r="B194" i="7"/>
  <c r="C194" i="7"/>
  <c r="G194" i="7" s="1"/>
  <c r="D193" i="7"/>
  <c r="B193" i="7"/>
  <c r="C193" i="7"/>
  <c r="G193" i="7" s="1"/>
  <c r="B190" i="7"/>
  <c r="D190" i="7"/>
  <c r="C190" i="7"/>
  <c r="G190" i="7" s="1"/>
  <c r="C189" i="7"/>
  <c r="G189" i="7" s="1"/>
  <c r="D189" i="7"/>
  <c r="B189" i="7"/>
  <c r="D187" i="7"/>
  <c r="C187" i="7"/>
  <c r="G187" i="7" s="1"/>
  <c r="B187" i="7"/>
  <c r="B185" i="7"/>
  <c r="C185" i="7"/>
  <c r="G185" i="7" s="1"/>
  <c r="D185" i="7"/>
  <c r="B182" i="7"/>
  <c r="D182" i="7"/>
  <c r="C182" i="7"/>
  <c r="G182" i="7" s="1"/>
  <c r="D181" i="7"/>
  <c r="C181" i="7"/>
  <c r="G181" i="7" s="1"/>
  <c r="B181" i="7"/>
  <c r="B179" i="7"/>
  <c r="D179" i="7"/>
  <c r="C179" i="7"/>
  <c r="G179" i="7" s="1"/>
  <c r="D176" i="7"/>
  <c r="B176" i="7"/>
  <c r="C176" i="7"/>
  <c r="G176" i="7" s="1"/>
  <c r="C174" i="7"/>
  <c r="G174" i="7" s="1"/>
  <c r="B174" i="7"/>
  <c r="D174" i="7"/>
  <c r="C173" i="7"/>
  <c r="G173" i="7" s="1"/>
  <c r="D173" i="7"/>
  <c r="B173" i="7"/>
  <c r="D170" i="7"/>
  <c r="C170" i="7"/>
  <c r="G170" i="7" s="1"/>
  <c r="B170" i="7"/>
  <c r="B168" i="7"/>
  <c r="D168" i="7"/>
  <c r="C168" i="7"/>
  <c r="G168" i="7" s="1"/>
  <c r="C166" i="7"/>
  <c r="G166" i="7" s="1"/>
  <c r="D166" i="7"/>
  <c r="B166" i="7"/>
  <c r="B165" i="7"/>
  <c r="D165" i="7"/>
  <c r="C165" i="7"/>
  <c r="G165" i="7" s="1"/>
  <c r="B162" i="7"/>
  <c r="C162" i="7"/>
  <c r="G162" i="7" s="1"/>
  <c r="D162" i="7"/>
  <c r="B160" i="7"/>
  <c r="D160" i="7"/>
  <c r="C160" i="7"/>
  <c r="G160" i="7" s="1"/>
  <c r="D158" i="7"/>
  <c r="B158" i="7"/>
  <c r="C158" i="7"/>
  <c r="G158" i="7" s="1"/>
  <c r="D156" i="7"/>
  <c r="C156" i="7"/>
  <c r="G156" i="7" s="1"/>
  <c r="B156" i="7"/>
  <c r="D154" i="7"/>
  <c r="B154" i="7"/>
  <c r="C154" i="7"/>
  <c r="G154" i="7" s="1"/>
  <c r="D152" i="7"/>
  <c r="C152" i="7"/>
  <c r="G152" i="7" s="1"/>
  <c r="B152" i="7"/>
  <c r="D150" i="7"/>
  <c r="B150" i="7"/>
  <c r="C150" i="7"/>
  <c r="G150" i="7" s="1"/>
  <c r="D188" i="7"/>
  <c r="C188" i="7"/>
  <c r="G188" i="7" s="1"/>
  <c r="B188" i="7"/>
  <c r="B131" i="7"/>
  <c r="D131" i="7"/>
  <c r="H131" i="7" s="1"/>
  <c r="C131" i="7"/>
  <c r="G131" i="7" s="1"/>
  <c r="D109" i="7"/>
  <c r="C109" i="7"/>
  <c r="G109" i="7" s="1"/>
  <c r="B109" i="7"/>
  <c r="D106" i="7"/>
  <c r="B106" i="7"/>
  <c r="C106" i="7"/>
  <c r="G106" i="7" s="1"/>
  <c r="D105" i="7"/>
  <c r="B105" i="7"/>
  <c r="C105" i="7"/>
  <c r="G105" i="7" s="1"/>
  <c r="C102" i="7"/>
  <c r="G102" i="7" s="1"/>
  <c r="B102" i="7"/>
  <c r="D102" i="7"/>
  <c r="B101" i="7"/>
  <c r="C101" i="7"/>
  <c r="G101" i="7" s="1"/>
  <c r="D101" i="7"/>
  <c r="D144" i="7"/>
  <c r="B144" i="7"/>
  <c r="C144" i="7"/>
  <c r="G144" i="7" s="1"/>
  <c r="C142" i="7"/>
  <c r="G142" i="7" s="1"/>
  <c r="B142" i="7"/>
  <c r="D142" i="7"/>
  <c r="D141" i="7"/>
  <c r="B141" i="7"/>
  <c r="C141" i="7"/>
  <c r="G141" i="7" s="1"/>
  <c r="D139" i="7"/>
  <c r="C139" i="7"/>
  <c r="G139" i="7" s="1"/>
  <c r="B139" i="7"/>
  <c r="D137" i="7"/>
  <c r="B137" i="7"/>
  <c r="C137" i="7"/>
  <c r="G137" i="7" s="1"/>
  <c r="B135" i="7"/>
  <c r="C135" i="7"/>
  <c r="G135" i="7" s="1"/>
  <c r="D135" i="7"/>
  <c r="D133" i="7"/>
  <c r="C133" i="7"/>
  <c r="G133" i="7" s="1"/>
  <c r="B133" i="7"/>
  <c r="B129" i="7"/>
  <c r="C129" i="7"/>
  <c r="G129" i="7" s="1"/>
  <c r="D129" i="7"/>
  <c r="D127" i="7"/>
  <c r="B127" i="7"/>
  <c r="C127" i="7"/>
  <c r="G127" i="7" s="1"/>
  <c r="B125" i="7"/>
  <c r="D125" i="7"/>
  <c r="C125" i="7"/>
  <c r="G125" i="7" s="1"/>
  <c r="D124" i="7"/>
  <c r="C124" i="7"/>
  <c r="G124" i="7" s="1"/>
  <c r="B124" i="7"/>
  <c r="D121" i="7"/>
  <c r="C121" i="7"/>
  <c r="G121" i="7" s="1"/>
  <c r="B121" i="7"/>
  <c r="B120" i="7"/>
  <c r="C120" i="7"/>
  <c r="G120" i="7" s="1"/>
  <c r="D120" i="7"/>
  <c r="D117" i="7"/>
  <c r="B117" i="7"/>
  <c r="C117" i="7"/>
  <c r="G117" i="7" s="1"/>
  <c r="C116" i="7"/>
  <c r="G116" i="7" s="1"/>
  <c r="B116" i="7"/>
  <c r="D116" i="7"/>
  <c r="D114" i="7"/>
  <c r="C114" i="7"/>
  <c r="G114" i="7" s="1"/>
  <c r="B114" i="7"/>
  <c r="D113" i="7"/>
  <c r="C113" i="7"/>
  <c r="G113" i="7" s="1"/>
  <c r="B113" i="7"/>
  <c r="B110" i="7"/>
  <c r="D110" i="7"/>
  <c r="C110" i="7"/>
  <c r="G110" i="7" s="1"/>
  <c r="C148" i="7"/>
  <c r="G148" i="7" s="1"/>
  <c r="B148" i="7"/>
  <c r="D148" i="7"/>
  <c r="D146" i="7"/>
  <c r="C146" i="7"/>
  <c r="G146" i="7" s="1"/>
  <c r="B146" i="7"/>
  <c r="B147" i="7"/>
  <c r="C147" i="7"/>
  <c r="G147" i="7" s="1"/>
  <c r="D147" i="7"/>
  <c r="D145" i="7"/>
  <c r="B145" i="7"/>
  <c r="C145" i="7"/>
  <c r="G145" i="7" s="1"/>
  <c r="B143" i="7"/>
  <c r="D143" i="7"/>
  <c r="C143" i="7"/>
  <c r="G143" i="7" s="1"/>
  <c r="D140" i="7"/>
  <c r="C140" i="7"/>
  <c r="G140" i="7" s="1"/>
  <c r="B140" i="7"/>
  <c r="C138" i="7"/>
  <c r="G138" i="7" s="1"/>
  <c r="D138" i="7"/>
  <c r="B138" i="7"/>
  <c r="B136" i="7"/>
  <c r="C136" i="7"/>
  <c r="G136" i="7" s="1"/>
  <c r="D136" i="7"/>
  <c r="B134" i="7"/>
  <c r="D134" i="7"/>
  <c r="C134" i="7"/>
  <c r="G134" i="7" s="1"/>
  <c r="B132" i="7"/>
  <c r="C132" i="7"/>
  <c r="G132" i="7" s="1"/>
  <c r="D132" i="7"/>
  <c r="B130" i="7"/>
  <c r="C130" i="7"/>
  <c r="G130" i="7" s="1"/>
  <c r="D130" i="7"/>
  <c r="D128" i="7"/>
  <c r="B128" i="7"/>
  <c r="C128" i="7"/>
  <c r="G128" i="7" s="1"/>
  <c r="C126" i="7"/>
  <c r="G126" i="7" s="1"/>
  <c r="B126" i="7"/>
  <c r="D126" i="7"/>
  <c r="C123" i="7"/>
  <c r="G123" i="7" s="1"/>
  <c r="D123" i="7"/>
  <c r="B123" i="7"/>
  <c r="C122" i="7"/>
  <c r="G122" i="7" s="1"/>
  <c r="D122" i="7"/>
  <c r="B122" i="7"/>
  <c r="C119" i="7"/>
  <c r="G119" i="7" s="1"/>
  <c r="D119" i="7"/>
  <c r="B119" i="7"/>
  <c r="D118" i="7"/>
  <c r="C118" i="7"/>
  <c r="G118" i="7" s="1"/>
  <c r="B118" i="7"/>
  <c r="D115" i="7"/>
  <c r="C115" i="7"/>
  <c r="G115" i="7" s="1"/>
  <c r="B115" i="7"/>
  <c r="D112" i="7"/>
  <c r="C112" i="7"/>
  <c r="G112" i="7" s="1"/>
  <c r="B112" i="7"/>
  <c r="D111" i="7"/>
  <c r="B111" i="7"/>
  <c r="C111" i="7"/>
  <c r="G111" i="7" s="1"/>
  <c r="D108" i="7"/>
  <c r="B108" i="7"/>
  <c r="C108" i="7"/>
  <c r="G108" i="7" s="1"/>
  <c r="B107" i="7"/>
  <c r="C107" i="7"/>
  <c r="G107" i="7" s="1"/>
  <c r="D107" i="7"/>
  <c r="D104" i="7"/>
  <c r="C104" i="7"/>
  <c r="G104" i="7" s="1"/>
  <c r="B104" i="7"/>
  <c r="D103" i="7"/>
  <c r="B103" i="7"/>
  <c r="C103" i="7"/>
  <c r="G103" i="7" s="1"/>
  <c r="D100" i="7"/>
  <c r="C100" i="7"/>
  <c r="G100" i="7" s="1"/>
  <c r="B100" i="7"/>
  <c r="D61" i="7"/>
  <c r="C61" i="7"/>
  <c r="G61" i="7" s="1"/>
  <c r="B61" i="7"/>
  <c r="D98" i="7"/>
  <c r="C98" i="7"/>
  <c r="G98" i="7" s="1"/>
  <c r="B98" i="7"/>
  <c r="C97" i="7"/>
  <c r="G97" i="7" s="1"/>
  <c r="D97" i="7"/>
  <c r="B97" i="7"/>
  <c r="C94" i="7"/>
  <c r="G94" i="7" s="1"/>
  <c r="D94" i="7"/>
  <c r="B94" i="7"/>
  <c r="C92" i="7"/>
  <c r="G92" i="7" s="1"/>
  <c r="D92" i="7"/>
  <c r="B92" i="7"/>
  <c r="C90" i="7"/>
  <c r="G90" i="7" s="1"/>
  <c r="D90" i="7"/>
  <c r="B90" i="7"/>
  <c r="C88" i="7"/>
  <c r="G88" i="7" s="1"/>
  <c r="D88" i="7"/>
  <c r="B88" i="7"/>
  <c r="C86" i="7"/>
  <c r="G86" i="7" s="1"/>
  <c r="B86" i="7"/>
  <c r="D86" i="7"/>
  <c r="D84" i="7"/>
  <c r="C84" i="7"/>
  <c r="G84" i="7" s="1"/>
  <c r="B84" i="7"/>
  <c r="C82" i="7"/>
  <c r="G82" i="7" s="1"/>
  <c r="B82" i="7"/>
  <c r="D82" i="7"/>
  <c r="C80" i="7"/>
  <c r="G80" i="7" s="1"/>
  <c r="B80" i="7"/>
  <c r="D80" i="7"/>
  <c r="C78" i="7"/>
  <c r="G78" i="7" s="1"/>
  <c r="D78" i="7"/>
  <c r="B78" i="7"/>
  <c r="C77" i="7"/>
  <c r="G77" i="7" s="1"/>
  <c r="B77" i="7"/>
  <c r="D77" i="7"/>
  <c r="C75" i="7"/>
  <c r="G75" i="7" s="1"/>
  <c r="B75" i="7"/>
  <c r="D75" i="7"/>
  <c r="C73" i="7"/>
  <c r="G73" i="7" s="1"/>
  <c r="B73" i="7"/>
  <c r="D73" i="7"/>
  <c r="B70" i="7"/>
  <c r="C70" i="7"/>
  <c r="G70" i="7" s="1"/>
  <c r="D70" i="7"/>
  <c r="B69" i="7"/>
  <c r="C69" i="7"/>
  <c r="G69" i="7" s="1"/>
  <c r="D69" i="7"/>
  <c r="B66" i="7"/>
  <c r="D66" i="7"/>
  <c r="C66" i="7"/>
  <c r="G66" i="7" s="1"/>
  <c r="D64" i="7"/>
  <c r="C64" i="7"/>
  <c r="G64" i="7" s="1"/>
  <c r="B64" i="7"/>
  <c r="C63" i="7"/>
  <c r="G63" i="7" s="1"/>
  <c r="D63" i="7"/>
  <c r="B63" i="7"/>
  <c r="C59" i="7"/>
  <c r="G59" i="7" s="1"/>
  <c r="D59" i="7"/>
  <c r="B59" i="7"/>
  <c r="C56" i="7"/>
  <c r="G56" i="7" s="1"/>
  <c r="B56" i="7"/>
  <c r="D56" i="7"/>
  <c r="B55" i="7"/>
  <c r="D55" i="7"/>
  <c r="C55" i="7"/>
  <c r="G55" i="7" s="1"/>
  <c r="C53" i="7"/>
  <c r="G53" i="7" s="1"/>
  <c r="B53" i="7"/>
  <c r="D53" i="7"/>
  <c r="C99" i="7"/>
  <c r="G99" i="7" s="1"/>
  <c r="B99" i="7"/>
  <c r="D99" i="7"/>
  <c r="B96" i="7"/>
  <c r="D96" i="7"/>
  <c r="C96" i="7"/>
  <c r="G96" i="7" s="1"/>
  <c r="D95" i="7"/>
  <c r="B95" i="7"/>
  <c r="C95" i="7"/>
  <c r="G95" i="7" s="1"/>
  <c r="D93" i="7"/>
  <c r="B93" i="7"/>
  <c r="C93" i="7"/>
  <c r="G93" i="7" s="1"/>
  <c r="B91" i="7"/>
  <c r="C91" i="7"/>
  <c r="G91" i="7" s="1"/>
  <c r="D91" i="7"/>
  <c r="C89" i="7"/>
  <c r="G89" i="7" s="1"/>
  <c r="D89" i="7"/>
  <c r="B89" i="7"/>
  <c r="B87" i="7"/>
  <c r="D87" i="7"/>
  <c r="C87" i="7"/>
  <c r="G87" i="7" s="1"/>
  <c r="C85" i="7"/>
  <c r="G85" i="7" s="1"/>
  <c r="B85" i="7"/>
  <c r="D85" i="7"/>
  <c r="B83" i="7"/>
  <c r="C83" i="7"/>
  <c r="G83" i="7" s="1"/>
  <c r="D83" i="7"/>
  <c r="B81" i="7"/>
  <c r="C81" i="7"/>
  <c r="G81" i="7" s="1"/>
  <c r="D81" i="7"/>
  <c r="D79" i="7"/>
  <c r="B79" i="7"/>
  <c r="C79" i="7"/>
  <c r="G79" i="7" s="1"/>
  <c r="B76" i="7"/>
  <c r="C76" i="7"/>
  <c r="G76" i="7" s="1"/>
  <c r="D76" i="7"/>
  <c r="D74" i="7"/>
  <c r="B74" i="7"/>
  <c r="C74" i="7"/>
  <c r="G74" i="7" s="1"/>
  <c r="D72" i="7"/>
  <c r="B72" i="7"/>
  <c r="C72" i="7"/>
  <c r="G72" i="7" s="1"/>
  <c r="C68" i="7"/>
  <c r="G68" i="7" s="1"/>
  <c r="B68" i="7"/>
  <c r="D68" i="7"/>
  <c r="C67" i="7"/>
  <c r="G67" i="7" s="1"/>
  <c r="B67" i="7"/>
  <c r="D67" i="7"/>
  <c r="C65" i="7"/>
  <c r="G65" i="7" s="1"/>
  <c r="D65" i="7"/>
  <c r="B65" i="7"/>
  <c r="B62" i="7"/>
  <c r="D62" i="7"/>
  <c r="C62" i="7"/>
  <c r="G62" i="7" s="1"/>
  <c r="C60" i="7"/>
  <c r="G60" i="7" s="1"/>
  <c r="D60" i="7"/>
  <c r="B60" i="7"/>
  <c r="D58" i="7"/>
  <c r="C58" i="7"/>
  <c r="G58" i="7" s="1"/>
  <c r="B58" i="7"/>
  <c r="D57" i="7"/>
  <c r="C57" i="7"/>
  <c r="G57" i="7" s="1"/>
  <c r="B57" i="7"/>
  <c r="D54" i="7"/>
  <c r="C54" i="7"/>
  <c r="G54" i="7" s="1"/>
  <c r="B54" i="7"/>
  <c r="D52" i="7"/>
  <c r="C52" i="7"/>
  <c r="G52" i="7" s="1"/>
  <c r="B52" i="7"/>
  <c r="D51" i="7"/>
  <c r="C51" i="7"/>
  <c r="G51" i="7" s="1"/>
  <c r="B51" i="7"/>
  <c r="D29" i="7"/>
  <c r="B29" i="7"/>
  <c r="C29" i="7"/>
  <c r="G29" i="7" s="1"/>
  <c r="C32" i="7"/>
  <c r="G32" i="7" s="1"/>
  <c r="B32" i="7"/>
  <c r="D32" i="7"/>
  <c r="D33" i="7"/>
  <c r="B33" i="7"/>
  <c r="C33" i="7"/>
  <c r="G33" i="7" s="1"/>
  <c r="D35" i="7"/>
  <c r="C35" i="7"/>
  <c r="G35" i="7" s="1"/>
  <c r="B35" i="7"/>
  <c r="C37" i="7"/>
  <c r="G37" i="7" s="1"/>
  <c r="D37" i="7"/>
  <c r="B37" i="7"/>
  <c r="D38" i="7"/>
  <c r="C38" i="7"/>
  <c r="G38" i="7" s="1"/>
  <c r="B38" i="7"/>
  <c r="C40" i="7"/>
  <c r="G40" i="7" s="1"/>
  <c r="D40" i="7"/>
  <c r="B40" i="7"/>
  <c r="D43" i="7"/>
  <c r="C43" i="7"/>
  <c r="G43" i="7" s="1"/>
  <c r="B43" i="7"/>
  <c r="B44" i="7"/>
  <c r="D44" i="7"/>
  <c r="C44" i="7"/>
  <c r="G44" i="7" s="1"/>
  <c r="C47" i="7"/>
  <c r="G47" i="7" s="1"/>
  <c r="D47" i="7"/>
  <c r="B47" i="7"/>
  <c r="B48" i="7"/>
  <c r="C48" i="7"/>
  <c r="G48" i="7" s="1"/>
  <c r="D48" i="7"/>
  <c r="D50" i="7"/>
  <c r="C50" i="7"/>
  <c r="G50" i="7" s="1"/>
  <c r="B50" i="7"/>
  <c r="C3" i="7"/>
  <c r="G3" i="7" s="1"/>
  <c r="D3" i="7"/>
  <c r="B3" i="7"/>
  <c r="C5" i="7"/>
  <c r="G5" i="7" s="1"/>
  <c r="B5" i="7"/>
  <c r="D5" i="7"/>
  <c r="D17" i="7"/>
  <c r="B17" i="7"/>
  <c r="C17" i="7"/>
  <c r="G17" i="7" s="1"/>
  <c r="B19" i="7"/>
  <c r="C19" i="7"/>
  <c r="G19" i="7" s="1"/>
  <c r="D19" i="7"/>
  <c r="C21" i="7"/>
  <c r="G21" i="7" s="1"/>
  <c r="D21" i="7"/>
  <c r="B21" i="7"/>
  <c r="D23" i="7"/>
  <c r="B23" i="7"/>
  <c r="C23" i="7"/>
  <c r="G23" i="7" s="1"/>
  <c r="C25" i="7"/>
  <c r="G25" i="7" s="1"/>
  <c r="D25" i="7"/>
  <c r="B25" i="7"/>
  <c r="D28" i="7"/>
  <c r="B28" i="7"/>
  <c r="C28" i="7"/>
  <c r="G28" i="7" s="1"/>
  <c r="C49" i="7"/>
  <c r="G49" i="7" s="1"/>
  <c r="B49" i="7"/>
  <c r="D49" i="7"/>
  <c r="B46" i="7"/>
  <c r="D46" i="7"/>
  <c r="C46" i="7"/>
  <c r="G46" i="7" s="1"/>
  <c r="C45" i="7"/>
  <c r="G45" i="7" s="1"/>
  <c r="B45" i="7"/>
  <c r="D45" i="7"/>
  <c r="D42" i="7"/>
  <c r="C42" i="7"/>
  <c r="G42" i="7" s="1"/>
  <c r="B42" i="7"/>
  <c r="D41" i="7"/>
  <c r="C41" i="7"/>
  <c r="G41" i="7" s="1"/>
  <c r="B41" i="7"/>
  <c r="D39" i="7"/>
  <c r="C39" i="7"/>
  <c r="G39" i="7" s="1"/>
  <c r="B39" i="7"/>
  <c r="B36" i="7"/>
  <c r="C36" i="7"/>
  <c r="G36" i="7" s="1"/>
  <c r="D36" i="7"/>
  <c r="D34" i="7"/>
  <c r="B34" i="7"/>
  <c r="C34" i="7"/>
  <c r="G34" i="7" s="1"/>
  <c r="D31" i="7"/>
  <c r="B31" i="7"/>
  <c r="C31" i="7"/>
  <c r="G31" i="7" s="1"/>
  <c r="B30" i="7"/>
  <c r="C30" i="7"/>
  <c r="G30" i="7" s="1"/>
  <c r="D30" i="7"/>
  <c r="D27" i="7"/>
  <c r="C27" i="7"/>
  <c r="G27" i="7" s="1"/>
  <c r="B27" i="7"/>
  <c r="B26" i="7"/>
  <c r="D26" i="7"/>
  <c r="C26" i="7"/>
  <c r="G26" i="7" s="1"/>
  <c r="D24" i="7"/>
  <c r="B24" i="7"/>
  <c r="C24" i="7"/>
  <c r="G24" i="7" s="1"/>
  <c r="D22" i="7"/>
  <c r="C22" i="7"/>
  <c r="G22" i="7" s="1"/>
  <c r="B22" i="7"/>
  <c r="C20" i="7"/>
  <c r="G20" i="7" s="1"/>
  <c r="B20" i="7"/>
  <c r="D20" i="7"/>
  <c r="D18" i="7"/>
  <c r="C18" i="7"/>
  <c r="G18" i="7" s="1"/>
  <c r="B18" i="7"/>
  <c r="D16" i="7"/>
  <c r="C16" i="7"/>
  <c r="G16" i="7" s="1"/>
  <c r="B16" i="7"/>
  <c r="D15" i="7"/>
  <c r="C15" i="7"/>
  <c r="G15" i="7" s="1"/>
  <c r="B15" i="7"/>
  <c r="D14" i="7"/>
  <c r="C14" i="7"/>
  <c r="G14" i="7" s="1"/>
  <c r="B14" i="7"/>
  <c r="D13" i="7"/>
  <c r="C13" i="7"/>
  <c r="G13" i="7" s="1"/>
  <c r="B13" i="7"/>
  <c r="D12" i="7"/>
  <c r="C12" i="7"/>
  <c r="G12" i="7" s="1"/>
  <c r="B12" i="7"/>
  <c r="D11" i="7"/>
  <c r="C11" i="7"/>
  <c r="G11" i="7" s="1"/>
  <c r="B11" i="7"/>
  <c r="C10" i="7"/>
  <c r="G10" i="7" s="1"/>
  <c r="B10" i="7"/>
  <c r="D10" i="7"/>
  <c r="B9" i="7"/>
  <c r="D9" i="7"/>
  <c r="C9" i="7"/>
  <c r="G9" i="7" s="1"/>
  <c r="C8" i="7"/>
  <c r="G8" i="7" s="1"/>
  <c r="D8" i="7"/>
  <c r="B8" i="7"/>
  <c r="C7" i="7"/>
  <c r="G7" i="7" s="1"/>
  <c r="D7" i="7"/>
  <c r="B7" i="7"/>
  <c r="D6" i="7"/>
  <c r="B6" i="7"/>
  <c r="C6" i="7"/>
  <c r="G6" i="7" s="1"/>
  <c r="C4" i="7"/>
  <c r="G4" i="7" s="1"/>
  <c r="D4" i="7"/>
  <c r="B4" i="7"/>
  <c r="C2" i="7"/>
  <c r="G2" i="7" s="1"/>
  <c r="D2" i="7"/>
  <c r="B2" i="7"/>
  <c r="C71" i="7"/>
  <c r="G71" i="7" s="1"/>
  <c r="D71" i="7"/>
  <c r="B71" i="7"/>
  <c r="E469" i="7"/>
  <c r="F469" i="7"/>
  <c r="H469" i="7"/>
  <c r="E402" i="7" l="1"/>
  <c r="F402" i="7"/>
  <c r="H402" i="7"/>
  <c r="F382" i="7"/>
  <c r="E382" i="7"/>
  <c r="H382" i="7"/>
  <c r="E491" i="7"/>
  <c r="F491" i="7"/>
  <c r="H491" i="7"/>
  <c r="E490" i="7"/>
  <c r="H490" i="7"/>
  <c r="F490" i="7"/>
  <c r="F489" i="7"/>
  <c r="H489" i="7"/>
  <c r="E489" i="7"/>
  <c r="F488" i="7"/>
  <c r="H488" i="7"/>
  <c r="E488" i="7"/>
  <c r="H487" i="7"/>
  <c r="F487" i="7"/>
  <c r="E487" i="7"/>
  <c r="F486" i="7"/>
  <c r="H486" i="7"/>
  <c r="E486" i="7"/>
  <c r="E485" i="7"/>
  <c r="H485" i="7"/>
  <c r="F485" i="7"/>
  <c r="H484" i="7"/>
  <c r="F484" i="7"/>
  <c r="E484" i="7"/>
  <c r="F483" i="7"/>
  <c r="H483" i="7"/>
  <c r="E483" i="7"/>
  <c r="E482" i="7"/>
  <c r="H482" i="7"/>
  <c r="F482" i="7"/>
  <c r="F481" i="7"/>
  <c r="H481" i="7"/>
  <c r="E481" i="7"/>
  <c r="E480" i="7"/>
  <c r="F480" i="7"/>
  <c r="H480" i="7"/>
  <c r="E479" i="7"/>
  <c r="H479" i="7"/>
  <c r="F479" i="7"/>
  <c r="F478" i="7"/>
  <c r="H478" i="7"/>
  <c r="E478" i="7"/>
  <c r="E477" i="7"/>
  <c r="H477" i="7"/>
  <c r="F477" i="7"/>
  <c r="F476" i="7"/>
  <c r="H476" i="7"/>
  <c r="E476" i="7"/>
  <c r="E475" i="7"/>
  <c r="H475" i="7"/>
  <c r="F475" i="7"/>
  <c r="F474" i="7"/>
  <c r="H474" i="7"/>
  <c r="E474" i="7"/>
  <c r="E473" i="7"/>
  <c r="F473" i="7"/>
  <c r="H473" i="7"/>
  <c r="E472" i="7"/>
  <c r="H472" i="7"/>
  <c r="F472" i="7"/>
  <c r="F471" i="7"/>
  <c r="E471" i="7"/>
  <c r="H471" i="7"/>
  <c r="H470" i="7"/>
  <c r="F470" i="7"/>
  <c r="E470" i="7"/>
  <c r="F468" i="7"/>
  <c r="H468" i="7"/>
  <c r="E468" i="7"/>
  <c r="F467" i="7"/>
  <c r="H467" i="7"/>
  <c r="E467" i="7"/>
  <c r="F466" i="7"/>
  <c r="E466" i="7"/>
  <c r="H466" i="7"/>
  <c r="F465" i="7"/>
  <c r="E465" i="7"/>
  <c r="H465" i="7"/>
  <c r="E464" i="7"/>
  <c r="F464" i="7"/>
  <c r="H464" i="7"/>
  <c r="F463" i="7"/>
  <c r="E463" i="7"/>
  <c r="H463" i="7"/>
  <c r="E462" i="7"/>
  <c r="H462" i="7"/>
  <c r="F462" i="7"/>
  <c r="H461" i="7"/>
  <c r="E461" i="7"/>
  <c r="F461" i="7"/>
  <c r="E460" i="7"/>
  <c r="H460" i="7"/>
  <c r="F460" i="7"/>
  <c r="F459" i="7"/>
  <c r="H459" i="7"/>
  <c r="E459" i="7"/>
  <c r="F458" i="7"/>
  <c r="E458" i="7"/>
  <c r="H458" i="7"/>
  <c r="E457" i="7"/>
  <c r="F457" i="7"/>
  <c r="H457" i="7"/>
  <c r="E456" i="7"/>
  <c r="F456" i="7"/>
  <c r="H456" i="7"/>
  <c r="E455" i="7"/>
  <c r="F455" i="7"/>
  <c r="H455" i="7"/>
  <c r="E454" i="7"/>
  <c r="F454" i="7"/>
  <c r="H454" i="7"/>
  <c r="E453" i="7"/>
  <c r="F453" i="7"/>
  <c r="H453" i="7"/>
  <c r="E452" i="7"/>
  <c r="F452" i="7"/>
  <c r="H452" i="7"/>
  <c r="E451" i="7"/>
  <c r="F451" i="7"/>
  <c r="H451" i="7"/>
  <c r="E450" i="7"/>
  <c r="F450" i="7"/>
  <c r="H450" i="7"/>
  <c r="E449" i="7"/>
  <c r="F449" i="7"/>
  <c r="H449" i="7"/>
  <c r="E448" i="7"/>
  <c r="F448" i="7"/>
  <c r="H448" i="7"/>
  <c r="E447" i="7"/>
  <c r="F447" i="7"/>
  <c r="H447" i="7"/>
  <c r="E446" i="7"/>
  <c r="F446" i="7"/>
  <c r="H446" i="7"/>
  <c r="E445" i="7"/>
  <c r="F445" i="7"/>
  <c r="H445" i="7"/>
  <c r="E444" i="7"/>
  <c r="F444" i="7"/>
  <c r="H444" i="7"/>
  <c r="E443" i="7"/>
  <c r="F443" i="7"/>
  <c r="H443" i="7"/>
  <c r="E442" i="7"/>
  <c r="F442" i="7"/>
  <c r="H442" i="7"/>
  <c r="E441" i="7"/>
  <c r="F441" i="7"/>
  <c r="H441" i="7"/>
  <c r="E440" i="7"/>
  <c r="F440" i="7"/>
  <c r="H440" i="7"/>
  <c r="E439" i="7"/>
  <c r="F439" i="7"/>
  <c r="H439" i="7"/>
  <c r="E438" i="7"/>
  <c r="F438" i="7"/>
  <c r="H438" i="7"/>
  <c r="E437" i="7"/>
  <c r="F437" i="7"/>
  <c r="H437" i="7"/>
  <c r="E436" i="7"/>
  <c r="F436" i="7"/>
  <c r="H436" i="7"/>
  <c r="E435" i="7"/>
  <c r="F435" i="7"/>
  <c r="H435" i="7"/>
  <c r="E434" i="7"/>
  <c r="F434" i="7"/>
  <c r="H434" i="7"/>
  <c r="E433" i="7"/>
  <c r="F433" i="7"/>
  <c r="H433" i="7"/>
  <c r="E432" i="7"/>
  <c r="F432" i="7"/>
  <c r="H432" i="7"/>
  <c r="E431" i="7"/>
  <c r="F431" i="7"/>
  <c r="H431" i="7"/>
  <c r="E430" i="7"/>
  <c r="F430" i="7"/>
  <c r="H430" i="7"/>
  <c r="E429" i="7"/>
  <c r="F429" i="7"/>
  <c r="H429" i="7"/>
  <c r="E428" i="7"/>
  <c r="F428" i="7"/>
  <c r="H428" i="7"/>
  <c r="E427" i="7"/>
  <c r="F427" i="7"/>
  <c r="H427" i="7"/>
  <c r="E426" i="7"/>
  <c r="F426" i="7"/>
  <c r="H426" i="7"/>
  <c r="E425" i="7"/>
  <c r="F425" i="7"/>
  <c r="H425" i="7"/>
  <c r="E424" i="7"/>
  <c r="F424" i="7"/>
  <c r="H424" i="7"/>
  <c r="E423" i="7"/>
  <c r="F423" i="7"/>
  <c r="H423" i="7"/>
  <c r="E422" i="7"/>
  <c r="F422" i="7"/>
  <c r="H422" i="7"/>
  <c r="E421" i="7"/>
  <c r="F421" i="7"/>
  <c r="H421" i="7"/>
  <c r="E420" i="7"/>
  <c r="F420" i="7"/>
  <c r="H420" i="7"/>
  <c r="E419" i="7"/>
  <c r="F419" i="7"/>
  <c r="H419" i="7"/>
  <c r="E418" i="7"/>
  <c r="F418" i="7"/>
  <c r="H418" i="7"/>
  <c r="E417" i="7"/>
  <c r="F417" i="7"/>
  <c r="H417" i="7"/>
  <c r="E416" i="7"/>
  <c r="F416" i="7"/>
  <c r="H416" i="7"/>
  <c r="E415" i="7"/>
  <c r="F415" i="7"/>
  <c r="H415" i="7"/>
  <c r="E414" i="7"/>
  <c r="F414" i="7"/>
  <c r="H414" i="7"/>
  <c r="E413" i="7"/>
  <c r="F413" i="7"/>
  <c r="H413" i="7"/>
  <c r="E412" i="7"/>
  <c r="F412" i="7"/>
  <c r="H412" i="7"/>
  <c r="E411" i="7"/>
  <c r="F411" i="7"/>
  <c r="H411" i="7"/>
  <c r="E410" i="7"/>
  <c r="F410" i="7"/>
  <c r="H410" i="7"/>
  <c r="E409" i="7"/>
  <c r="F409" i="7"/>
  <c r="H409" i="7"/>
  <c r="E408" i="7"/>
  <c r="F408" i="7"/>
  <c r="H408" i="7"/>
  <c r="E407" i="7"/>
  <c r="F407" i="7"/>
  <c r="H407" i="7"/>
  <c r="E406" i="7"/>
  <c r="F406" i="7"/>
  <c r="H406" i="7"/>
  <c r="E405" i="7"/>
  <c r="F405" i="7"/>
  <c r="H405" i="7"/>
  <c r="E404" i="7"/>
  <c r="F404" i="7"/>
  <c r="H404" i="7"/>
  <c r="E403" i="7"/>
  <c r="F403" i="7"/>
  <c r="H403" i="7"/>
  <c r="E401" i="7"/>
  <c r="F401" i="7"/>
  <c r="H401" i="7"/>
  <c r="E400" i="7"/>
  <c r="F400" i="7"/>
  <c r="H400" i="7"/>
  <c r="E399" i="7"/>
  <c r="F399" i="7"/>
  <c r="H399" i="7"/>
  <c r="E398" i="7"/>
  <c r="F398" i="7"/>
  <c r="H398" i="7"/>
  <c r="E397" i="7"/>
  <c r="F397" i="7"/>
  <c r="H397" i="7"/>
  <c r="E396" i="7"/>
  <c r="F396" i="7"/>
  <c r="H396" i="7"/>
  <c r="E395" i="7"/>
  <c r="F395" i="7"/>
  <c r="H395" i="7"/>
  <c r="E394" i="7"/>
  <c r="F394" i="7"/>
  <c r="H394" i="7"/>
  <c r="E393" i="7"/>
  <c r="F393" i="7"/>
  <c r="H393" i="7"/>
  <c r="E392" i="7"/>
  <c r="F392" i="7"/>
  <c r="H392" i="7"/>
  <c r="E391" i="7"/>
  <c r="F391" i="7"/>
  <c r="H391" i="7"/>
  <c r="E390" i="7"/>
  <c r="F390" i="7"/>
  <c r="H390" i="7"/>
  <c r="E389" i="7"/>
  <c r="F389" i="7"/>
  <c r="H389" i="7"/>
  <c r="E388" i="7"/>
  <c r="F388" i="7"/>
  <c r="H388" i="7"/>
  <c r="E387" i="7"/>
  <c r="F387" i="7"/>
  <c r="H387" i="7"/>
  <c r="E386" i="7"/>
  <c r="F386" i="7"/>
  <c r="H386" i="7"/>
  <c r="E385" i="7"/>
  <c r="F385" i="7"/>
  <c r="H385" i="7"/>
  <c r="E384" i="7"/>
  <c r="F384" i="7"/>
  <c r="H384" i="7"/>
  <c r="E383" i="7"/>
  <c r="F383" i="7"/>
  <c r="H383" i="7"/>
  <c r="F171" i="7"/>
  <c r="H171" i="7"/>
  <c r="E171" i="7"/>
  <c r="E172" i="7"/>
  <c r="F172" i="7"/>
  <c r="H172" i="7"/>
  <c r="F175" i="7"/>
  <c r="E175" i="7"/>
  <c r="H175" i="7"/>
  <c r="H177" i="7"/>
  <c r="F177" i="7"/>
  <c r="E177" i="7"/>
  <c r="F178" i="7"/>
  <c r="E178" i="7"/>
  <c r="H178" i="7"/>
  <c r="F180" i="7"/>
  <c r="E180" i="7"/>
  <c r="H180" i="7"/>
  <c r="F183" i="7"/>
  <c r="E183" i="7"/>
  <c r="H183" i="7"/>
  <c r="F381" i="7"/>
  <c r="H381" i="7"/>
  <c r="E381" i="7"/>
  <c r="E380" i="7"/>
  <c r="F380" i="7"/>
  <c r="H380" i="7"/>
  <c r="F379" i="7"/>
  <c r="E379" i="7"/>
  <c r="H379" i="7"/>
  <c r="H378" i="7"/>
  <c r="E378" i="7"/>
  <c r="F378" i="7"/>
  <c r="H377" i="7"/>
  <c r="F377" i="7"/>
  <c r="E377" i="7"/>
  <c r="H376" i="7"/>
  <c r="F376" i="7"/>
  <c r="E376" i="7"/>
  <c r="E375" i="7"/>
  <c r="F375" i="7"/>
  <c r="H375" i="7"/>
  <c r="E374" i="7"/>
  <c r="F374" i="7"/>
  <c r="H374" i="7"/>
  <c r="E373" i="7"/>
  <c r="H373" i="7"/>
  <c r="F373" i="7"/>
  <c r="H372" i="7"/>
  <c r="F372" i="7"/>
  <c r="E372" i="7"/>
  <c r="H371" i="7"/>
  <c r="F371" i="7"/>
  <c r="E371" i="7"/>
  <c r="H287" i="7"/>
  <c r="F287" i="7"/>
  <c r="E287" i="7"/>
  <c r="H286" i="7"/>
  <c r="F286" i="7"/>
  <c r="E286" i="7"/>
  <c r="H285" i="7"/>
  <c r="F285" i="7"/>
  <c r="E285" i="7"/>
  <c r="H283" i="7"/>
  <c r="F283" i="7"/>
  <c r="E283" i="7"/>
  <c r="H281" i="7"/>
  <c r="E281" i="7"/>
  <c r="F281" i="7"/>
  <c r="E278" i="7"/>
  <c r="F278" i="7"/>
  <c r="H278" i="7"/>
  <c r="E277" i="7"/>
  <c r="F277" i="7"/>
  <c r="H277" i="7"/>
  <c r="E274" i="7"/>
  <c r="F274" i="7"/>
  <c r="H274" i="7"/>
  <c r="E273" i="7"/>
  <c r="F273" i="7"/>
  <c r="H273" i="7"/>
  <c r="E270" i="7"/>
  <c r="F270" i="7"/>
  <c r="H270" i="7"/>
  <c r="F269" i="7"/>
  <c r="H269" i="7"/>
  <c r="E269" i="7"/>
  <c r="H266" i="7"/>
  <c r="F266" i="7"/>
  <c r="E266" i="7"/>
  <c r="H265" i="7"/>
  <c r="F265" i="7"/>
  <c r="E265" i="7"/>
  <c r="E262" i="7"/>
  <c r="H262" i="7"/>
  <c r="F262" i="7"/>
  <c r="E260" i="7"/>
  <c r="H260" i="7"/>
  <c r="F260" i="7"/>
  <c r="E259" i="7"/>
  <c r="F259" i="7"/>
  <c r="H259" i="7"/>
  <c r="E257" i="7"/>
  <c r="F257" i="7"/>
  <c r="H257" i="7"/>
  <c r="E255" i="7"/>
  <c r="F255" i="7"/>
  <c r="H255" i="7"/>
  <c r="E253" i="7"/>
  <c r="F253" i="7"/>
  <c r="H253" i="7"/>
  <c r="E251" i="7"/>
  <c r="F251" i="7"/>
  <c r="H251" i="7"/>
  <c r="E249" i="7"/>
  <c r="F249" i="7"/>
  <c r="H249" i="7"/>
  <c r="E247" i="7"/>
  <c r="F247" i="7"/>
  <c r="H247" i="7"/>
  <c r="E195" i="7"/>
  <c r="F195" i="7"/>
  <c r="H195" i="7"/>
  <c r="H192" i="7"/>
  <c r="F192" i="7"/>
  <c r="E192" i="7"/>
  <c r="H191" i="7"/>
  <c r="F191" i="7"/>
  <c r="E191" i="7"/>
  <c r="F149" i="7"/>
  <c r="E149" i="7"/>
  <c r="H149" i="7"/>
  <c r="H151" i="7"/>
  <c r="F151" i="7"/>
  <c r="E151" i="7"/>
  <c r="H153" i="7"/>
  <c r="E153" i="7"/>
  <c r="F153" i="7"/>
  <c r="E155" i="7"/>
  <c r="F155" i="7"/>
  <c r="H155" i="7"/>
  <c r="H157" i="7"/>
  <c r="E157" i="7"/>
  <c r="F157" i="7"/>
  <c r="E159" i="7"/>
  <c r="F159" i="7"/>
  <c r="H159" i="7"/>
  <c r="E161" i="7"/>
  <c r="F161" i="7"/>
  <c r="H161" i="7"/>
  <c r="E163" i="7"/>
  <c r="H163" i="7"/>
  <c r="F163" i="7"/>
  <c r="E197" i="7"/>
  <c r="F197" i="7"/>
  <c r="H197" i="7"/>
  <c r="E164" i="7"/>
  <c r="F164" i="7"/>
  <c r="H164" i="7"/>
  <c r="E167" i="7"/>
  <c r="F167" i="7"/>
  <c r="H167" i="7"/>
  <c r="H169" i="7"/>
  <c r="F169" i="7"/>
  <c r="E169" i="7"/>
  <c r="F184" i="7"/>
  <c r="H184" i="7"/>
  <c r="E184" i="7"/>
  <c r="H186" i="7"/>
  <c r="E186" i="7"/>
  <c r="F186" i="7"/>
  <c r="E194" i="7"/>
  <c r="F194" i="7"/>
  <c r="H194" i="7"/>
  <c r="E193" i="7"/>
  <c r="F193" i="7"/>
  <c r="H193" i="7"/>
  <c r="E190" i="7"/>
  <c r="H190" i="7"/>
  <c r="F190" i="7"/>
  <c r="H189" i="7"/>
  <c r="F189" i="7"/>
  <c r="E189" i="7"/>
  <c r="F187" i="7"/>
  <c r="E187" i="7"/>
  <c r="H187" i="7"/>
  <c r="E185" i="7"/>
  <c r="F185" i="7"/>
  <c r="H185" i="7"/>
  <c r="E182" i="7"/>
  <c r="F182" i="7"/>
  <c r="H182" i="7"/>
  <c r="E181" i="7"/>
  <c r="F181" i="7"/>
  <c r="H181" i="7"/>
  <c r="E179" i="7"/>
  <c r="F179" i="7"/>
  <c r="H179" i="7"/>
  <c r="E176" i="7"/>
  <c r="F176" i="7"/>
  <c r="H176" i="7"/>
  <c r="E174" i="7"/>
  <c r="F174" i="7"/>
  <c r="H174" i="7"/>
  <c r="E173" i="7"/>
  <c r="F173" i="7"/>
  <c r="H173" i="7"/>
  <c r="H170" i="7"/>
  <c r="F170" i="7"/>
  <c r="E170" i="7"/>
  <c r="E168" i="7"/>
  <c r="H168" i="7"/>
  <c r="F168" i="7"/>
  <c r="E94" i="7"/>
  <c r="F94" i="7"/>
  <c r="H94" i="7"/>
  <c r="E92" i="7"/>
  <c r="F92" i="7"/>
  <c r="H92" i="7"/>
  <c r="E90" i="7"/>
  <c r="F90" i="7"/>
  <c r="H90" i="7"/>
  <c r="E88" i="7"/>
  <c r="F88" i="7"/>
  <c r="H88" i="7"/>
  <c r="E86" i="7"/>
  <c r="F86" i="7"/>
  <c r="H86" i="7"/>
  <c r="E84" i="7"/>
  <c r="F84" i="7"/>
  <c r="H84" i="7"/>
  <c r="E82" i="7"/>
  <c r="F82" i="7"/>
  <c r="H82" i="7"/>
  <c r="H80" i="7"/>
  <c r="F80" i="7"/>
  <c r="E80" i="7"/>
  <c r="F78" i="7"/>
  <c r="E78" i="7"/>
  <c r="H78" i="7"/>
  <c r="F77" i="7"/>
  <c r="H77" i="7"/>
  <c r="E77" i="7"/>
  <c r="F75" i="7"/>
  <c r="H75" i="7"/>
  <c r="E75" i="7"/>
  <c r="E73" i="7"/>
  <c r="H73" i="7"/>
  <c r="F73" i="7"/>
  <c r="E70" i="7"/>
  <c r="F70" i="7"/>
  <c r="H70" i="7"/>
  <c r="E69" i="7"/>
  <c r="F69" i="7"/>
  <c r="H69" i="7"/>
  <c r="E66" i="7"/>
  <c r="F66" i="7"/>
  <c r="H66" i="7"/>
  <c r="E64" i="7"/>
  <c r="F64" i="7"/>
  <c r="H64" i="7"/>
  <c r="E63" i="7"/>
  <c r="F63" i="7"/>
  <c r="H63" i="7"/>
  <c r="E59" i="7"/>
  <c r="F59" i="7"/>
  <c r="H59" i="7"/>
  <c r="E2" i="7"/>
  <c r="H2" i="7"/>
  <c r="F2" i="7"/>
  <c r="F141" i="7"/>
  <c r="E141" i="7"/>
  <c r="H141" i="7"/>
  <c r="F370" i="7"/>
  <c r="H370" i="7"/>
  <c r="E369" i="7"/>
  <c r="F369" i="7"/>
  <c r="H369" i="7"/>
  <c r="E368" i="7"/>
  <c r="F368" i="7"/>
  <c r="H368" i="7"/>
  <c r="E367" i="7"/>
  <c r="F367" i="7"/>
  <c r="H367" i="7"/>
  <c r="E366" i="7"/>
  <c r="F366" i="7"/>
  <c r="H366" i="7"/>
  <c r="E365" i="7"/>
  <c r="F365" i="7"/>
  <c r="H365" i="7"/>
  <c r="E364" i="7"/>
  <c r="F364" i="7"/>
  <c r="H364" i="7"/>
  <c r="E363" i="7"/>
  <c r="F363" i="7"/>
  <c r="H363" i="7"/>
  <c r="E362" i="7"/>
  <c r="F362" i="7"/>
  <c r="H362" i="7"/>
  <c r="E361" i="7"/>
  <c r="F361" i="7"/>
  <c r="H361" i="7"/>
  <c r="E360" i="7"/>
  <c r="F360" i="7"/>
  <c r="H360" i="7"/>
  <c r="E359" i="7"/>
  <c r="F359" i="7"/>
  <c r="H359" i="7"/>
  <c r="E358" i="7"/>
  <c r="F358" i="7"/>
  <c r="H358" i="7"/>
  <c r="E357" i="7"/>
  <c r="F357" i="7"/>
  <c r="H357" i="7"/>
  <c r="E356" i="7"/>
  <c r="F356" i="7"/>
  <c r="H356" i="7"/>
  <c r="E355" i="7"/>
  <c r="F355" i="7"/>
  <c r="H355" i="7"/>
  <c r="E354" i="7"/>
  <c r="F354" i="7"/>
  <c r="H354" i="7"/>
  <c r="E353" i="7"/>
  <c r="F353" i="7"/>
  <c r="H353" i="7"/>
  <c r="E352" i="7"/>
  <c r="F352" i="7"/>
  <c r="H352" i="7"/>
  <c r="E351" i="7"/>
  <c r="F351" i="7"/>
  <c r="H351" i="7"/>
  <c r="E350" i="7"/>
  <c r="F350" i="7"/>
  <c r="H350" i="7"/>
  <c r="E349" i="7"/>
  <c r="F349" i="7"/>
  <c r="H349" i="7"/>
  <c r="E348" i="7"/>
  <c r="F348" i="7"/>
  <c r="H348" i="7"/>
  <c r="E347" i="7"/>
  <c r="F347" i="7"/>
  <c r="H347" i="7"/>
  <c r="E346" i="7"/>
  <c r="F346" i="7"/>
  <c r="H346" i="7"/>
  <c r="E345" i="7"/>
  <c r="F345" i="7"/>
  <c r="H345" i="7"/>
  <c r="E344" i="7"/>
  <c r="F344" i="7"/>
  <c r="H344" i="7"/>
  <c r="E343" i="7"/>
  <c r="F343" i="7"/>
  <c r="H343" i="7"/>
  <c r="E342" i="7"/>
  <c r="F342" i="7"/>
  <c r="H342" i="7"/>
  <c r="E341" i="7"/>
  <c r="F341" i="7"/>
  <c r="H341" i="7"/>
  <c r="E340" i="7"/>
  <c r="F340" i="7"/>
  <c r="H340" i="7"/>
  <c r="E339" i="7"/>
  <c r="F339" i="7"/>
  <c r="H339" i="7"/>
  <c r="E338" i="7"/>
  <c r="F338" i="7"/>
  <c r="H338" i="7"/>
  <c r="E337" i="7"/>
  <c r="F337" i="7"/>
  <c r="H337" i="7"/>
  <c r="E336" i="7"/>
  <c r="F336" i="7"/>
  <c r="H336" i="7"/>
  <c r="E335" i="7"/>
  <c r="F335" i="7"/>
  <c r="H335" i="7"/>
  <c r="E334" i="7"/>
  <c r="F334" i="7"/>
  <c r="H334" i="7"/>
  <c r="E333" i="7"/>
  <c r="F333" i="7"/>
  <c r="H333" i="7"/>
  <c r="E332" i="7"/>
  <c r="F332" i="7"/>
  <c r="H332" i="7"/>
  <c r="E331" i="7"/>
  <c r="F331" i="7"/>
  <c r="H331" i="7"/>
  <c r="E330" i="7"/>
  <c r="F330" i="7"/>
  <c r="H330" i="7"/>
  <c r="E329" i="7"/>
  <c r="F329" i="7"/>
  <c r="H329" i="7"/>
  <c r="E328" i="7"/>
  <c r="F328" i="7"/>
  <c r="H328" i="7"/>
  <c r="E327" i="7"/>
  <c r="F327" i="7"/>
  <c r="H327" i="7"/>
  <c r="E326" i="7"/>
  <c r="F326" i="7"/>
  <c r="H326" i="7"/>
  <c r="E325" i="7"/>
  <c r="F325" i="7"/>
  <c r="H325" i="7"/>
  <c r="E324" i="7"/>
  <c r="F324" i="7"/>
  <c r="H324" i="7"/>
  <c r="E323" i="7"/>
  <c r="F323" i="7"/>
  <c r="H323" i="7"/>
  <c r="E322" i="7"/>
  <c r="F322" i="7"/>
  <c r="H322" i="7"/>
  <c r="E321" i="7"/>
  <c r="F321" i="7"/>
  <c r="H321" i="7"/>
  <c r="E320" i="7"/>
  <c r="F320" i="7"/>
  <c r="H320" i="7"/>
  <c r="E319" i="7"/>
  <c r="F319" i="7"/>
  <c r="H319" i="7"/>
  <c r="E318" i="7"/>
  <c r="F318" i="7"/>
  <c r="H318" i="7"/>
  <c r="E317" i="7"/>
  <c r="F317" i="7"/>
  <c r="H317" i="7"/>
  <c r="E316" i="7"/>
  <c r="F316" i="7"/>
  <c r="H316" i="7"/>
  <c r="E315" i="7"/>
  <c r="F315" i="7"/>
  <c r="H315" i="7"/>
  <c r="E314" i="7"/>
  <c r="F314" i="7"/>
  <c r="H314" i="7"/>
  <c r="E313" i="7"/>
  <c r="F313" i="7"/>
  <c r="H313" i="7"/>
  <c r="E312" i="7"/>
  <c r="F312" i="7"/>
  <c r="H312" i="7"/>
  <c r="E311" i="7"/>
  <c r="F311" i="7"/>
  <c r="H311" i="7"/>
  <c r="E310" i="7"/>
  <c r="F310" i="7"/>
  <c r="H310" i="7"/>
  <c r="E309" i="7"/>
  <c r="F309" i="7"/>
  <c r="H309" i="7"/>
  <c r="E308" i="7"/>
  <c r="F308" i="7"/>
  <c r="H308" i="7"/>
  <c r="E307" i="7"/>
  <c r="F307" i="7"/>
  <c r="H307" i="7"/>
  <c r="E306" i="7"/>
  <c r="F306" i="7"/>
  <c r="H306" i="7"/>
  <c r="E305" i="7"/>
  <c r="F305" i="7"/>
  <c r="H305" i="7"/>
  <c r="E304" i="7"/>
  <c r="F304" i="7"/>
  <c r="H304" i="7"/>
  <c r="E303" i="7"/>
  <c r="F303" i="7"/>
  <c r="H303" i="7"/>
  <c r="E302" i="7"/>
  <c r="F302" i="7"/>
  <c r="H302" i="7"/>
  <c r="E301" i="7"/>
  <c r="F301" i="7"/>
  <c r="H301" i="7"/>
  <c r="E300" i="7"/>
  <c r="F300" i="7"/>
  <c r="H300" i="7"/>
  <c r="E299" i="7"/>
  <c r="F299" i="7"/>
  <c r="H299" i="7"/>
  <c r="E298" i="7"/>
  <c r="F298" i="7"/>
  <c r="H298" i="7"/>
  <c r="E297" i="7"/>
  <c r="F297" i="7"/>
  <c r="H297" i="7"/>
  <c r="E296" i="7"/>
  <c r="F296" i="7"/>
  <c r="H296" i="7"/>
  <c r="E295" i="7"/>
  <c r="F295" i="7"/>
  <c r="H295" i="7"/>
  <c r="E294" i="7"/>
  <c r="F294" i="7"/>
  <c r="H294" i="7"/>
  <c r="E293" i="7"/>
  <c r="F293" i="7"/>
  <c r="H293" i="7"/>
  <c r="E292" i="7"/>
  <c r="F292" i="7"/>
  <c r="H292" i="7"/>
  <c r="E291" i="7"/>
  <c r="F291" i="7"/>
  <c r="H291" i="7"/>
  <c r="E290" i="7"/>
  <c r="F290" i="7"/>
  <c r="H290" i="7"/>
  <c r="E289" i="7"/>
  <c r="F289" i="7"/>
  <c r="H289" i="7"/>
  <c r="E288" i="7"/>
  <c r="F288" i="7"/>
  <c r="H288" i="7"/>
  <c r="E284" i="7"/>
  <c r="F284" i="7"/>
  <c r="H284" i="7"/>
  <c r="E282" i="7"/>
  <c r="F282" i="7"/>
  <c r="H282" i="7"/>
  <c r="E280" i="7"/>
  <c r="F280" i="7"/>
  <c r="H280" i="7"/>
  <c r="E279" i="7"/>
  <c r="F279" i="7"/>
  <c r="H279" i="7"/>
  <c r="E276" i="7"/>
  <c r="F276" i="7"/>
  <c r="H276" i="7"/>
  <c r="E275" i="7"/>
  <c r="F275" i="7"/>
  <c r="H275" i="7"/>
  <c r="E272" i="7"/>
  <c r="F272" i="7"/>
  <c r="H272" i="7"/>
  <c r="E271" i="7"/>
  <c r="F271" i="7"/>
  <c r="H271" i="7"/>
  <c r="E268" i="7"/>
  <c r="F268" i="7"/>
  <c r="H268" i="7"/>
  <c r="E267" i="7"/>
  <c r="F267" i="7"/>
  <c r="H267" i="7"/>
  <c r="E264" i="7"/>
  <c r="F264" i="7"/>
  <c r="H264" i="7"/>
  <c r="E263" i="7"/>
  <c r="F263" i="7"/>
  <c r="H263" i="7"/>
  <c r="E261" i="7"/>
  <c r="F261" i="7"/>
  <c r="H261" i="7"/>
  <c r="E258" i="7"/>
  <c r="F258" i="7"/>
  <c r="H258" i="7"/>
  <c r="E256" i="7"/>
  <c r="F256" i="7"/>
  <c r="H256" i="7"/>
  <c r="E254" i="7"/>
  <c r="F254" i="7"/>
  <c r="H254" i="7"/>
  <c r="E252" i="7"/>
  <c r="F252" i="7"/>
  <c r="H252" i="7"/>
  <c r="E250" i="7"/>
  <c r="F250" i="7"/>
  <c r="H250" i="7"/>
  <c r="E248" i="7"/>
  <c r="F248" i="7"/>
  <c r="H248" i="7"/>
  <c r="E205" i="7"/>
  <c r="F205" i="7"/>
  <c r="H205" i="7"/>
  <c r="H203" i="7"/>
  <c r="F203" i="7"/>
  <c r="E203" i="7"/>
  <c r="E200" i="7"/>
  <c r="F200" i="7"/>
  <c r="H200" i="7"/>
  <c r="H199" i="7"/>
  <c r="F199" i="7"/>
  <c r="E199" i="7"/>
  <c r="F245" i="7"/>
  <c r="E245" i="7"/>
  <c r="H245" i="7"/>
  <c r="F242" i="7"/>
  <c r="E242" i="7"/>
  <c r="H242" i="7"/>
  <c r="E241" i="7"/>
  <c r="F241" i="7"/>
  <c r="H241" i="7"/>
  <c r="F238" i="7"/>
  <c r="H238" i="7"/>
  <c r="E238" i="7"/>
  <c r="H237" i="7"/>
  <c r="F237" i="7"/>
  <c r="E237" i="7"/>
  <c r="E234" i="7"/>
  <c r="H234" i="7"/>
  <c r="F234" i="7"/>
  <c r="H232" i="7"/>
  <c r="F232" i="7"/>
  <c r="E232" i="7"/>
  <c r="E230" i="7"/>
  <c r="F230" i="7"/>
  <c r="H230" i="7"/>
  <c r="E228" i="7"/>
  <c r="F228" i="7"/>
  <c r="H228" i="7"/>
  <c r="E226" i="7"/>
  <c r="H226" i="7"/>
  <c r="F226" i="7"/>
  <c r="H224" i="7"/>
  <c r="F224" i="7"/>
  <c r="E224" i="7"/>
  <c r="H222" i="7"/>
  <c r="F222" i="7"/>
  <c r="E222" i="7"/>
  <c r="H220" i="7"/>
  <c r="F220" i="7"/>
  <c r="E220" i="7"/>
  <c r="F218" i="7"/>
  <c r="E218" i="7"/>
  <c r="H218" i="7"/>
  <c r="E216" i="7"/>
  <c r="F216" i="7"/>
  <c r="H216" i="7"/>
  <c r="F214" i="7"/>
  <c r="E214" i="7"/>
  <c r="H214" i="7"/>
  <c r="H213" i="7"/>
  <c r="F213" i="7"/>
  <c r="E213" i="7"/>
  <c r="H210" i="7"/>
  <c r="F210" i="7"/>
  <c r="E210" i="7"/>
  <c r="H209" i="7"/>
  <c r="E209" i="7"/>
  <c r="F209" i="7"/>
  <c r="E206" i="7"/>
  <c r="H206" i="7"/>
  <c r="F206" i="7"/>
  <c r="E246" i="7"/>
  <c r="H246" i="7"/>
  <c r="F246" i="7"/>
  <c r="H244" i="7"/>
  <c r="F244" i="7"/>
  <c r="E244" i="7"/>
  <c r="E243" i="7"/>
  <c r="H243" i="7"/>
  <c r="F243" i="7"/>
  <c r="E240" i="7"/>
  <c r="H240" i="7"/>
  <c r="F240" i="7"/>
  <c r="E239" i="7"/>
  <c r="H239" i="7"/>
  <c r="F239" i="7"/>
  <c r="E236" i="7"/>
  <c r="H236" i="7"/>
  <c r="F236" i="7"/>
  <c r="F235" i="7"/>
  <c r="H235" i="7"/>
  <c r="E235" i="7"/>
  <c r="H233" i="7"/>
  <c r="E233" i="7"/>
  <c r="F233" i="7"/>
  <c r="F231" i="7"/>
  <c r="H231" i="7"/>
  <c r="E231" i="7"/>
  <c r="E229" i="7"/>
  <c r="F229" i="7"/>
  <c r="H229" i="7"/>
  <c r="E227" i="7"/>
  <c r="F227" i="7"/>
  <c r="H227" i="7"/>
  <c r="H225" i="7"/>
  <c r="F225" i="7"/>
  <c r="E225" i="7"/>
  <c r="E223" i="7"/>
  <c r="F223" i="7"/>
  <c r="H223" i="7"/>
  <c r="E221" i="7"/>
  <c r="F221" i="7"/>
  <c r="H221" i="7"/>
  <c r="E219" i="7"/>
  <c r="F219" i="7"/>
  <c r="H219" i="7"/>
  <c r="E217" i="7"/>
  <c r="F217" i="7"/>
  <c r="H217" i="7"/>
  <c r="F215" i="7"/>
  <c r="E215" i="7"/>
  <c r="H215" i="7"/>
  <c r="E212" i="7"/>
  <c r="F212" i="7"/>
  <c r="H212" i="7"/>
  <c r="E211" i="7"/>
  <c r="F211" i="7"/>
  <c r="H211" i="7"/>
  <c r="E208" i="7"/>
  <c r="F208" i="7"/>
  <c r="H208" i="7"/>
  <c r="E207" i="7"/>
  <c r="F207" i="7"/>
  <c r="H207" i="7"/>
  <c r="F204" i="7"/>
  <c r="H204" i="7"/>
  <c r="E204" i="7"/>
  <c r="E202" i="7"/>
  <c r="H202" i="7"/>
  <c r="F202" i="7"/>
  <c r="F201" i="7"/>
  <c r="H201" i="7"/>
  <c r="E201" i="7"/>
  <c r="E198" i="7"/>
  <c r="F198" i="7"/>
  <c r="H198" i="7"/>
  <c r="E196" i="7"/>
  <c r="F196" i="7"/>
  <c r="H196" i="7"/>
  <c r="H166" i="7"/>
  <c r="E166" i="7"/>
  <c r="F166" i="7"/>
  <c r="F165" i="7"/>
  <c r="E165" i="7"/>
  <c r="H165" i="7"/>
  <c r="H162" i="7"/>
  <c r="F162" i="7"/>
  <c r="E162" i="7"/>
  <c r="F160" i="7"/>
  <c r="E160" i="7"/>
  <c r="H160" i="7"/>
  <c r="E158" i="7"/>
  <c r="F158" i="7"/>
  <c r="H158" i="7"/>
  <c r="F156" i="7"/>
  <c r="E156" i="7"/>
  <c r="H156" i="7"/>
  <c r="H154" i="7"/>
  <c r="E154" i="7"/>
  <c r="F154" i="7"/>
  <c r="F152" i="7"/>
  <c r="H152" i="7"/>
  <c r="E152" i="7"/>
  <c r="E150" i="7"/>
  <c r="F150" i="7"/>
  <c r="H150" i="7"/>
  <c r="E188" i="7"/>
  <c r="F188" i="7"/>
  <c r="H188" i="7"/>
  <c r="E131" i="7"/>
  <c r="F131" i="7"/>
  <c r="H109" i="7"/>
  <c r="F109" i="7"/>
  <c r="E109" i="7"/>
  <c r="E106" i="7"/>
  <c r="F106" i="7"/>
  <c r="H106" i="7"/>
  <c r="E105" i="7"/>
  <c r="F105" i="7"/>
  <c r="H105" i="7"/>
  <c r="E102" i="7"/>
  <c r="F102" i="7"/>
  <c r="H102" i="7"/>
  <c r="H101" i="7"/>
  <c r="E101" i="7"/>
  <c r="F101" i="7"/>
  <c r="F144" i="7"/>
  <c r="E144" i="7"/>
  <c r="H144" i="7"/>
  <c r="E142" i="7"/>
  <c r="F142" i="7"/>
  <c r="H142" i="7"/>
  <c r="E139" i="7"/>
  <c r="F139" i="7"/>
  <c r="H139" i="7"/>
  <c r="E137" i="7"/>
  <c r="H137" i="7"/>
  <c r="F137" i="7"/>
  <c r="F135" i="7"/>
  <c r="E135" i="7"/>
  <c r="H135" i="7"/>
  <c r="H133" i="7"/>
  <c r="F133" i="7"/>
  <c r="E133" i="7"/>
  <c r="E129" i="7"/>
  <c r="H129" i="7"/>
  <c r="F129" i="7"/>
  <c r="H127" i="7"/>
  <c r="F127" i="7"/>
  <c r="E127" i="7"/>
  <c r="H125" i="7"/>
  <c r="E125" i="7"/>
  <c r="F125" i="7"/>
  <c r="E124" i="7"/>
  <c r="F124" i="7"/>
  <c r="H124" i="7"/>
  <c r="H121" i="7"/>
  <c r="E121" i="7"/>
  <c r="F121" i="7"/>
  <c r="F120" i="7"/>
  <c r="E120" i="7"/>
  <c r="H120" i="7"/>
  <c r="H117" i="7"/>
  <c r="F117" i="7"/>
  <c r="E117" i="7"/>
  <c r="H116" i="7"/>
  <c r="F116" i="7"/>
  <c r="E116" i="7"/>
  <c r="E114" i="7"/>
  <c r="F114" i="7"/>
  <c r="H114" i="7"/>
  <c r="H113" i="7"/>
  <c r="E113" i="7"/>
  <c r="F113" i="7"/>
  <c r="E110" i="7"/>
  <c r="H110" i="7"/>
  <c r="F110" i="7"/>
  <c r="F148" i="7"/>
  <c r="E148" i="7"/>
  <c r="H148" i="7"/>
  <c r="H146" i="7"/>
  <c r="E146" i="7"/>
  <c r="F146" i="7"/>
  <c r="E147" i="7"/>
  <c r="F147" i="7"/>
  <c r="H147" i="7"/>
  <c r="F145" i="7"/>
  <c r="H145" i="7"/>
  <c r="E145" i="7"/>
  <c r="F143" i="7"/>
  <c r="H143" i="7"/>
  <c r="E143" i="7"/>
  <c r="F140" i="7"/>
  <c r="E140" i="7"/>
  <c r="H140" i="7"/>
  <c r="H138" i="7"/>
  <c r="F138" i="7"/>
  <c r="E138" i="7"/>
  <c r="F136" i="7"/>
  <c r="E136" i="7"/>
  <c r="H136" i="7"/>
  <c r="E134" i="7"/>
  <c r="F134" i="7"/>
  <c r="H134" i="7"/>
  <c r="H132" i="7"/>
  <c r="E132" i="7"/>
  <c r="F132" i="7"/>
  <c r="H130" i="7"/>
  <c r="E130" i="7"/>
  <c r="F130" i="7"/>
  <c r="F128" i="7"/>
  <c r="H128" i="7"/>
  <c r="E128" i="7"/>
  <c r="F126" i="7"/>
  <c r="E126" i="7"/>
  <c r="H126" i="7"/>
  <c r="H123" i="7"/>
  <c r="E123" i="7"/>
  <c r="F123" i="7"/>
  <c r="F122" i="7"/>
  <c r="H122" i="7"/>
  <c r="E122" i="7"/>
  <c r="E119" i="7"/>
  <c r="H119" i="7"/>
  <c r="F119" i="7"/>
  <c r="H118" i="7"/>
  <c r="F118" i="7"/>
  <c r="E118" i="7"/>
  <c r="H115" i="7"/>
  <c r="E115" i="7"/>
  <c r="F115" i="7"/>
  <c r="E112" i="7"/>
  <c r="F112" i="7"/>
  <c r="H112" i="7"/>
  <c r="F111" i="7"/>
  <c r="H111" i="7"/>
  <c r="E111" i="7"/>
  <c r="F108" i="7"/>
  <c r="H108" i="7"/>
  <c r="E108" i="7"/>
  <c r="H107" i="7"/>
  <c r="E107" i="7"/>
  <c r="F107" i="7"/>
  <c r="E104" i="7"/>
  <c r="F104" i="7"/>
  <c r="H104" i="7"/>
  <c r="H103" i="7"/>
  <c r="E103" i="7"/>
  <c r="F103" i="7"/>
  <c r="E100" i="7"/>
  <c r="F100" i="7"/>
  <c r="H100" i="7"/>
  <c r="H61" i="7"/>
  <c r="F61" i="7"/>
  <c r="E61" i="7"/>
  <c r="E98" i="7"/>
  <c r="F98" i="7"/>
  <c r="H98" i="7"/>
  <c r="E97" i="7"/>
  <c r="F97" i="7"/>
  <c r="H97" i="7"/>
  <c r="E56" i="7"/>
  <c r="F56" i="7"/>
  <c r="H56" i="7"/>
  <c r="H55" i="7"/>
  <c r="F55" i="7"/>
  <c r="E55" i="7"/>
  <c r="E53" i="7"/>
  <c r="F53" i="7"/>
  <c r="H53" i="7"/>
  <c r="E99" i="7"/>
  <c r="H99" i="7"/>
  <c r="F99" i="7"/>
  <c r="H96" i="7"/>
  <c r="F96" i="7"/>
  <c r="E96" i="7"/>
  <c r="H95" i="7"/>
  <c r="F95" i="7"/>
  <c r="E95" i="7"/>
  <c r="F93" i="7"/>
  <c r="E93" i="7"/>
  <c r="H93" i="7"/>
  <c r="E91" i="7"/>
  <c r="F91" i="7"/>
  <c r="H91" i="7"/>
  <c r="E89" i="7"/>
  <c r="F89" i="7"/>
  <c r="H89" i="7"/>
  <c r="F87" i="7"/>
  <c r="H87" i="7"/>
  <c r="E87" i="7"/>
  <c r="E85" i="7"/>
  <c r="H85" i="7"/>
  <c r="F85" i="7"/>
  <c r="H83" i="7"/>
  <c r="E83" i="7"/>
  <c r="F83" i="7"/>
  <c r="F81" i="7"/>
  <c r="E81" i="7"/>
  <c r="H81" i="7"/>
  <c r="E79" i="7"/>
  <c r="H79" i="7"/>
  <c r="F79" i="7"/>
  <c r="H76" i="7"/>
  <c r="E76" i="7"/>
  <c r="F76" i="7"/>
  <c r="H74" i="7"/>
  <c r="E74" i="7"/>
  <c r="F74" i="7"/>
  <c r="E72" i="7"/>
  <c r="F72" i="7"/>
  <c r="H72" i="7"/>
  <c r="E68" i="7"/>
  <c r="F68" i="7"/>
  <c r="H68" i="7"/>
  <c r="E67" i="7"/>
  <c r="F67" i="7"/>
  <c r="H67" i="7"/>
  <c r="E65" i="7"/>
  <c r="F65" i="7"/>
  <c r="H65" i="7"/>
  <c r="E62" i="7"/>
  <c r="F62" i="7"/>
  <c r="H62" i="7"/>
  <c r="H60" i="7"/>
  <c r="E60" i="7"/>
  <c r="F60" i="7"/>
  <c r="F58" i="7"/>
  <c r="H58" i="7"/>
  <c r="E58" i="7"/>
  <c r="E57" i="7"/>
  <c r="F57" i="7"/>
  <c r="H57" i="7"/>
  <c r="E54" i="7"/>
  <c r="F54" i="7"/>
  <c r="H54" i="7"/>
  <c r="E52" i="7"/>
  <c r="F52" i="7"/>
  <c r="H52" i="7"/>
  <c r="E51" i="7"/>
  <c r="F51" i="7"/>
  <c r="H51" i="7"/>
  <c r="F29" i="7"/>
  <c r="H29" i="7"/>
  <c r="E29" i="7"/>
  <c r="E32" i="7"/>
  <c r="F32" i="7"/>
  <c r="H32" i="7"/>
  <c r="F33" i="7"/>
  <c r="H33" i="7"/>
  <c r="E33" i="7"/>
  <c r="E35" i="7"/>
  <c r="H35" i="7"/>
  <c r="F35" i="7"/>
  <c r="E37" i="7"/>
  <c r="F37" i="7"/>
  <c r="H37" i="7"/>
  <c r="H38" i="7"/>
  <c r="F38" i="7"/>
  <c r="E38" i="7"/>
  <c r="E40" i="7"/>
  <c r="F40" i="7"/>
  <c r="H40" i="7"/>
  <c r="E43" i="7"/>
  <c r="H43" i="7"/>
  <c r="F43" i="7"/>
  <c r="E44" i="7"/>
  <c r="F44" i="7"/>
  <c r="H44" i="7"/>
  <c r="H47" i="7"/>
  <c r="E47" i="7"/>
  <c r="F47" i="7"/>
  <c r="H48" i="7"/>
  <c r="F48" i="7"/>
  <c r="E48" i="7"/>
  <c r="H50" i="7"/>
  <c r="F50" i="7"/>
  <c r="E50" i="7"/>
  <c r="K5" i="1"/>
  <c r="K6" i="1"/>
  <c r="K7" i="1"/>
  <c r="K8" i="1"/>
  <c r="K11" i="1"/>
  <c r="K14" i="1"/>
  <c r="E5" i="1"/>
  <c r="K13" i="1"/>
  <c r="K4" i="1"/>
  <c r="K9" i="1"/>
  <c r="E3" i="7"/>
  <c r="H3" i="7"/>
  <c r="F3" i="7"/>
  <c r="K15" i="1"/>
  <c r="K10" i="1"/>
  <c r="K12" i="1"/>
  <c r="G5" i="1"/>
  <c r="E5" i="7"/>
  <c r="H5" i="7"/>
  <c r="F5" i="7"/>
  <c r="F17" i="7"/>
  <c r="E17" i="7"/>
  <c r="H17" i="7"/>
  <c r="H19" i="7"/>
  <c r="F19" i="7"/>
  <c r="E19" i="7"/>
  <c r="H21" i="7"/>
  <c r="E21" i="7"/>
  <c r="F21" i="7"/>
  <c r="E23" i="7"/>
  <c r="F23" i="7"/>
  <c r="H23" i="7"/>
  <c r="H25" i="7"/>
  <c r="E25" i="7"/>
  <c r="F25" i="7"/>
  <c r="E28" i="7"/>
  <c r="F28" i="7"/>
  <c r="H28" i="7"/>
  <c r="E49" i="7"/>
  <c r="F49" i="7"/>
  <c r="H49" i="7"/>
  <c r="E46" i="7"/>
  <c r="F46" i="7"/>
  <c r="H46" i="7"/>
  <c r="F45" i="7"/>
  <c r="E45" i="7"/>
  <c r="H45" i="7"/>
  <c r="E42" i="7"/>
  <c r="H42" i="7"/>
  <c r="F42" i="7"/>
  <c r="H41" i="7"/>
  <c r="F41" i="7"/>
  <c r="E41" i="7"/>
  <c r="H39" i="7"/>
  <c r="E39" i="7"/>
  <c r="F39" i="7"/>
  <c r="E36" i="7"/>
  <c r="H36" i="7"/>
  <c r="F36" i="7"/>
  <c r="E34" i="7"/>
  <c r="F34" i="7"/>
  <c r="H34" i="7"/>
  <c r="H31" i="7"/>
  <c r="E31" i="7"/>
  <c r="F31" i="7"/>
  <c r="F30" i="7"/>
  <c r="E30" i="7"/>
  <c r="H30" i="7"/>
  <c r="F27" i="7"/>
  <c r="H27" i="7"/>
  <c r="E27" i="7"/>
  <c r="H26" i="7"/>
  <c r="F26" i="7"/>
  <c r="E26" i="7"/>
  <c r="E24" i="7"/>
  <c r="H24" i="7"/>
  <c r="F24" i="7"/>
  <c r="F22" i="7"/>
  <c r="H22" i="7"/>
  <c r="E22" i="7"/>
  <c r="E20" i="7"/>
  <c r="H20" i="7"/>
  <c r="F20" i="7"/>
  <c r="H18" i="7"/>
  <c r="F18" i="7"/>
  <c r="E18" i="7"/>
  <c r="H16" i="7"/>
  <c r="F16" i="7"/>
  <c r="E16" i="7"/>
  <c r="F15" i="7"/>
  <c r="H15" i="7"/>
  <c r="E15" i="7"/>
  <c r="E14" i="7"/>
  <c r="F14" i="7"/>
  <c r="H14" i="7"/>
  <c r="F13" i="7"/>
  <c r="E13" i="7"/>
  <c r="H13" i="7"/>
  <c r="F12" i="7"/>
  <c r="E12" i="7"/>
  <c r="H12" i="7"/>
  <c r="H11" i="7"/>
  <c r="E11" i="7"/>
  <c r="F11" i="7"/>
  <c r="F10" i="7"/>
  <c r="H10" i="7"/>
  <c r="E10" i="7"/>
  <c r="H9" i="7"/>
  <c r="E9" i="7"/>
  <c r="F9" i="7"/>
  <c r="E8" i="7"/>
  <c r="H8" i="7"/>
  <c r="F8" i="7"/>
  <c r="E7" i="7"/>
  <c r="H7" i="7"/>
  <c r="F7" i="7"/>
  <c r="F6" i="7"/>
  <c r="H6" i="7"/>
  <c r="E6" i="7"/>
  <c r="E4" i="7"/>
  <c r="H4" i="7"/>
  <c r="F4" i="7"/>
  <c r="H71" i="7"/>
  <c r="E71" i="7"/>
  <c r="F71" i="7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<sst xmlns="http://schemas.openxmlformats.org/spreadsheetml/2006/main" count="310" uniqueCount="259">
  <si>
    <t>Calendario de Vencimientos Tributarios 2026</t>
  </si>
  <si>
    <t>Plantillas Contables COL · Año gravable 2025 / vigencia 2026 · Actualizado al 7 de agosto de 2026</t>
  </si>
  <si>
    <t>Mes</t>
  </si>
  <si>
    <t>Vencimientos</t>
  </si>
  <si>
    <t>HOY</t>
  </si>
  <si>
    <t>CLIENTES</t>
  </si>
  <si>
    <t>PRÓX. 7 DÍAS</t>
  </si>
  <si>
    <t>VENCIDOS</t>
  </si>
  <si>
    <t>Ene</t>
  </si>
  <si>
    <t>Feb</t>
  </si>
  <si>
    <t>Mar</t>
  </si>
  <si>
    <t>Abr</t>
  </si>
  <si>
    <t>May</t>
  </si>
  <si>
    <t>Fecha</t>
  </si>
  <si>
    <t>Cliente</t>
  </si>
  <si>
    <t>Obligación</t>
  </si>
  <si>
    <t>Jun</t>
  </si>
  <si>
    <t>Jul</t>
  </si>
  <si>
    <t>Ago</t>
  </si>
  <si>
    <t>Sep</t>
  </si>
  <si>
    <t>Oct</t>
  </si>
  <si>
    <t>Cómo usarla</t>
  </si>
  <si>
    <t>Nov</t>
  </si>
  <si>
    <t>Dic</t>
  </si>
  <si>
    <t>2. Seleccione las periodicidades reales: IVA (bimestral/cuatrimestral) e ICA Bogotá (bimestral/anual/no aplica).</t>
  </si>
  <si>
    <t>3. Use Agenda como vista diaria filtrable; Mis Vencimientos conserva la matriz completa por cliente.</t>
  </si>
  <si>
    <t>4. Semáforo en días calendario: gris = vencido; rojo = hasta 5 días; amarillo = 6 a 15; verde = más de 15.</t>
  </si>
  <si>
    <t>Mejoras y actualizaciones incorporadas</t>
  </si>
  <si>
    <t>• Fechas DIAN de julio de 2026 actualizadas por el nuevo festivo nacional.</t>
  </si>
  <si>
    <t>• Exógena AG 2025 actualizada con el calendario vigente publicado por la DIAN.</t>
  </si>
  <si>
    <t>• ICA Bogotá separado entre periodicidad bimestral y anual; anual 2026 vence el 26/02/2027.</t>
  </si>
  <si>
    <t>• Se agregó la segunda cuota de renta de personas jurídicas, marcada como “si aplica”.</t>
  </si>
  <si>
    <t>Fuentes oficiales</t>
  </si>
  <si>
    <t>https://www.dian.gov.co/Calendarios/Calendario_Tributario_2026.pdf</t>
  </si>
  <si>
    <t>https://www.dian.gov.co/impuestos/sociedades/ExogenaTributaria/CalendarioExogena/Paginas/vigencia-2025.aspx</t>
  </si>
  <si>
    <t>https://www.haciendabogota.gov.co/es/calendario-tributario</t>
  </si>
  <si>
    <t>Importante: esta herramienta es una guía de planeación. Antes de presentar o pagar, verifique la obligación y cualquier excepción aplicable en la fuente oficial.</t>
  </si>
  <si>
    <t>www.plantillascontablescol.com · contacto@plantillascontablescol.com</t>
  </si>
  <si>
    <t>Nombre / Razón social</t>
  </si>
  <si>
    <t>NIT o Cédula</t>
  </si>
  <si>
    <t>Tipo de persona</t>
  </si>
  <si>
    <t>Gran Contribuyente</t>
  </si>
  <si>
    <t>Declara Renta</t>
  </si>
  <si>
    <t>Agente de Retención</t>
  </si>
  <si>
    <t>IVA (periodicidad)</t>
  </si>
  <si>
    <t>Pertenece a RST</t>
  </si>
  <si>
    <t>Declarante Exógena</t>
  </si>
  <si>
    <t>Sujeto Imp. Patrimonio</t>
  </si>
  <si>
    <t>ICA Bogotá (periodicidad)</t>
  </si>
  <si>
    <t>Agente ReteICA Bogotá</t>
  </si>
  <si>
    <t>Últimos 2 dígitos NIT/Cédula</t>
  </si>
  <si>
    <t>Último dígito (auxiliar)</t>
  </si>
  <si>
    <t>2 últimos dígitos, 00=100 (aux.)</t>
  </si>
  <si>
    <t>Último dígito, 0=10 (aux.)</t>
  </si>
  <si>
    <t>ICA Bogotá: seleccione Bimestral o Anual según su periodicidad real. Para 2026, el régimen común bimestral aplica cuando el impuesto a cargo 2025 no está por debajo de 391 UVT ($19.471.409).</t>
  </si>
  <si>
    <t>NIT / Cédula</t>
  </si>
  <si>
    <t>Renta - Declaración / cuota principal</t>
  </si>
  <si>
    <t>Renta GC - Cuota 1</t>
  </si>
  <si>
    <t>Renta GC - Cuota 3</t>
  </si>
  <si>
    <t>RST - Declaración anual (renta)</t>
  </si>
  <si>
    <t>RST - IVA anual consolidada</t>
  </si>
  <si>
    <t>RST Anticipo Ene-Feb</t>
  </si>
  <si>
    <t>RST Anticipo Mar-Abr</t>
  </si>
  <si>
    <t>RST Anticipo May-Jun</t>
  </si>
  <si>
    <t>RST Anticipo Jul-Ago</t>
  </si>
  <si>
    <t>RST Anticipo Sep-Oct</t>
  </si>
  <si>
    <t>RST Anticipo Nov-Dic</t>
  </si>
  <si>
    <t>Retefte Ene</t>
  </si>
  <si>
    <t>Retefte Feb</t>
  </si>
  <si>
    <t>Retefte Mar</t>
  </si>
  <si>
    <t>Retefte Abr</t>
  </si>
  <si>
    <t>Retefte May</t>
  </si>
  <si>
    <t>Retefte Jun</t>
  </si>
  <si>
    <t>Retefte Jul</t>
  </si>
  <si>
    <t>Retefte Ago</t>
  </si>
  <si>
    <t>Retefte Sep</t>
  </si>
  <si>
    <t>Retefte Oct</t>
  </si>
  <si>
    <t>Retefte Nov</t>
  </si>
  <si>
    <t>Retefte Dic</t>
  </si>
  <si>
    <t>IVA Bim Ene-Feb</t>
  </si>
  <si>
    <t>IVA Bim Mar-Abr</t>
  </si>
  <si>
    <t>IVA Bim May-Jun</t>
  </si>
  <si>
    <t>IVA Bim Jul-Ago</t>
  </si>
  <si>
    <t>IVA Bim Sep-Oct</t>
  </si>
  <si>
    <t>IVA Bim Nov-Dic</t>
  </si>
  <si>
    <t>IVA Cuat Ene-Abr</t>
  </si>
  <si>
    <t>IVA Cuat May-Ago</t>
  </si>
  <si>
    <t>IVA Cuat Sep-Dic</t>
  </si>
  <si>
    <t>Exógena - Fecha</t>
  </si>
  <si>
    <t>Patrimonio - Cuota 1</t>
  </si>
  <si>
    <t>Patrimonio - Cuota 2</t>
  </si>
  <si>
    <t>ICA Bogotá Ene-Feb</t>
  </si>
  <si>
    <t>ICA Bogotá Mar-Abr</t>
  </si>
  <si>
    <t>ICA Bogotá May-Jun</t>
  </si>
  <si>
    <t>ICA Bogotá Jul-Ago</t>
  </si>
  <si>
    <t>ICA Bogotá Sep-Oct</t>
  </si>
  <si>
    <t>ICA Bogotá Nov-Dic</t>
  </si>
  <si>
    <t>ReteICA Bogotá Ene-Feb</t>
  </si>
  <si>
    <t>ReteICA Bogotá Mar-Abr</t>
  </si>
  <si>
    <t>ReteICA Bogotá May-Jun</t>
  </si>
  <si>
    <t>ReteICA Bogotá Jul-Ago</t>
  </si>
  <si>
    <t>ReteICA Bogotá Sep-Oct</t>
  </si>
  <si>
    <t>ReteICA Bogotá Nov-Dic</t>
  </si>
  <si>
    <t>Renta PJ - Cuota 2 (si aplica)</t>
  </si>
  <si>
    <t>ICA Bogotá - Anual</t>
  </si>
  <si>
    <t>Leyenda:</t>
  </si>
  <si>
    <t>Vencido</t>
  </si>
  <si>
    <t>≤ 5 días</t>
  </si>
  <si>
    <t>≤ 15 días</t>
  </si>
  <si>
    <t>&gt; 15 días</t>
  </si>
  <si>
    <t>Tablas oficiales 2026 — por último dígito del NIT / Cédula</t>
  </si>
  <si>
    <t>No modifique esta hoja. Es la fuente que usan las demás hojas para calcular las fechas.</t>
  </si>
  <si>
    <t>RENTA — GRANDES CONTRIBUYENTES</t>
  </si>
  <si>
    <t>DUR 1625/2016 Art. 1.6.1.13.2.11</t>
  </si>
  <si>
    <t>Último dígito NIT/Cédula</t>
  </si>
  <si>
    <t>Cuota 1 (Feb)</t>
  </si>
  <si>
    <t>Cuota 2 / Declaración (Abr)</t>
  </si>
  <si>
    <t>Cuota 3 (Jun)</t>
  </si>
  <si>
    <t>RENTA — PERSONAS JURÍDICAS (no Grandes Contribuyentes)</t>
  </si>
  <si>
    <t>DUR 1625/2016 Art. 1.6.1.13.2.12 · Julio actualizado por DIAN (Ley 2578 de 2026 / Comunicado 092)</t>
  </si>
  <si>
    <t>Cuota 1 / Declaración (May)</t>
  </si>
  <si>
    <t>Cuota 2 (Jul)</t>
  </si>
  <si>
    <t>INFORMACIÓN EXÓGENA — GRANDES CONTRIBUYENTES</t>
  </si>
  <si>
    <t>Resolución 000162 de 2023 mod. Res. 000188 de 2024; ajustes Res. 000012 (29/04/2026) y 000021 (17/07/2026)</t>
  </si>
  <si>
    <t>Fecha vencimiento</t>
  </si>
  <si>
    <t>IMPUESTO AL PATRIMONIO — CUOTA 1</t>
  </si>
  <si>
    <t>DUR 1625/2016 Art. 1.6.1.13.2.53 (Cuota 2 fija: 14 sep 2026)</t>
  </si>
  <si>
    <t>Cuota 1 (May)</t>
  </si>
  <si>
    <t>RETENCIÓN EN LA FUENTE — DECLARACIÓN Y PAGO MENSUAL</t>
  </si>
  <si>
    <t>DUR 1625/2016 Arts. 1.6.1.13.2.33 y 1.2.6.6 — vencimiento del mes siguiente al de causación</t>
  </si>
  <si>
    <t>DUR 1625/2016 Arts. 1.6.1.13.2.33 y 1.2.6.6 · Fechas de julio actualizadas por DIAN</t>
  </si>
  <si>
    <t>Enero (vence)</t>
  </si>
  <si>
    <t>Febrero (vence)</t>
  </si>
  <si>
    <t>Marzo (vence)</t>
  </si>
  <si>
    <t>Abril (vence)</t>
  </si>
  <si>
    <t>Mayo (vence)</t>
  </si>
  <si>
    <t>Junio (vence)</t>
  </si>
  <si>
    <t>Julio (vence)</t>
  </si>
  <si>
    <t>Agosto (vence)</t>
  </si>
  <si>
    <t>Septiembre (vence)</t>
  </si>
  <si>
    <t>Octubre (vence)</t>
  </si>
  <si>
    <t>Noviembre (vence)</t>
  </si>
  <si>
    <t>Diciembre (vence)</t>
  </si>
  <si>
    <t>IVA — DECLARACIÓN Y PAGO BIMESTRAL</t>
  </si>
  <si>
    <t>DUR 1625/2016 Art. 1.6.1.13.2.30 — responsables con ingresos ≥ 92.000 UVT</t>
  </si>
  <si>
    <t>DUR 1625/2016 Art. 1.6.1.13.2.30 · Fechas de julio actualizadas por DIAN</t>
  </si>
  <si>
    <t>Ene-Feb</t>
  </si>
  <si>
    <t>Mar-Abr</t>
  </si>
  <si>
    <t>May-Jun</t>
  </si>
  <si>
    <t>Jul-Ago</t>
  </si>
  <si>
    <t>Sep-Oct</t>
  </si>
  <si>
    <t>Nov-Dic</t>
  </si>
  <si>
    <t>IVA — DECLARACIÓN Y PAGO CUATRIMESTRAL</t>
  </si>
  <si>
    <t>DUR 1625/2016 Art. 1.6.1.13.2.31 — responsables con ingresos &lt; 92.000 UVT</t>
  </si>
  <si>
    <t>Ene-Abr</t>
  </si>
  <si>
    <t>May-Ago</t>
  </si>
  <si>
    <t>Sep-Dic</t>
  </si>
  <si>
    <t>RÉGIMEN SIMPLE (RST) — ANTICIPO BIMESTRAL</t>
  </si>
  <si>
    <t>DUR 1625/2016 Art. 1.6.1.13.2.52</t>
  </si>
  <si>
    <t>DUR 1625/2016 Art. 1.6.1.13.2.52 · Fechas de julio actualizadas por DIAN</t>
  </si>
  <si>
    <t>Tablas oficiales 2026 — por rango de dígitos</t>
  </si>
  <si>
    <t>No modifique esta hoja.</t>
  </si>
  <si>
    <t>RENTA — PERSONAS NATURALES Y SUCESIONES ILÍQUIDAS</t>
  </si>
  <si>
    <t>DUR 1625/2016 Art. 1.6.1.13.2.15 — según los DOS ÚLTIMOS dígitos</t>
  </si>
  <si>
    <t>Desde</t>
  </si>
  <si>
    <t>Hasta</t>
  </si>
  <si>
    <t>Rango (texto)</t>
  </si>
  <si>
    <t>01 a 02</t>
  </si>
  <si>
    <t>03 a 04</t>
  </si>
  <si>
    <t>05 a 06</t>
  </si>
  <si>
    <t>07 a 08</t>
  </si>
  <si>
    <t>09 a 10</t>
  </si>
  <si>
    <t>11 a 12</t>
  </si>
  <si>
    <t>13 a 14</t>
  </si>
  <si>
    <t>15 a 16</t>
  </si>
  <si>
    <t>17 a 18</t>
  </si>
  <si>
    <t>19 a 20</t>
  </si>
  <si>
    <t>21 a 22</t>
  </si>
  <si>
    <t>23 a 24</t>
  </si>
  <si>
    <t>25 a 26</t>
  </si>
  <si>
    <t>27 a 28</t>
  </si>
  <si>
    <t>29 a 30</t>
  </si>
  <si>
    <t>31 a 32</t>
  </si>
  <si>
    <t>33 a 34</t>
  </si>
  <si>
    <t>35 a 36</t>
  </si>
  <si>
    <t>37 a 38</t>
  </si>
  <si>
    <t>39 a 40</t>
  </si>
  <si>
    <t>41 a 42</t>
  </si>
  <si>
    <t>43 a 44</t>
  </si>
  <si>
    <t>45 a 46</t>
  </si>
  <si>
    <t>47 a 48</t>
  </si>
  <si>
    <t>49 a 50</t>
  </si>
  <si>
    <t>51 a 52</t>
  </si>
  <si>
    <t>53 a 54</t>
  </si>
  <si>
    <t>55 a 56</t>
  </si>
  <si>
    <t>57 a 58</t>
  </si>
  <si>
    <t>59 a 60</t>
  </si>
  <si>
    <t>61 a 62</t>
  </si>
  <si>
    <t>63 a 64</t>
  </si>
  <si>
    <t>65 a 66</t>
  </si>
  <si>
    <t>67 a 68</t>
  </si>
  <si>
    <t>69 a 70</t>
  </si>
  <si>
    <t>71 a 72</t>
  </si>
  <si>
    <t>73 a 74</t>
  </si>
  <si>
    <t>75 a 76</t>
  </si>
  <si>
    <t>77 a 78</t>
  </si>
  <si>
    <t>79 a 80</t>
  </si>
  <si>
    <t>81 a 82</t>
  </si>
  <si>
    <t>83 a 84</t>
  </si>
  <si>
    <t>85 a 86</t>
  </si>
  <si>
    <t>87 a 88</t>
  </si>
  <si>
    <t>89 a 90</t>
  </si>
  <si>
    <t>91 a 92</t>
  </si>
  <si>
    <t>93 a 94</t>
  </si>
  <si>
    <t>95 a 96</t>
  </si>
  <si>
    <t>97 a 98</t>
  </si>
  <si>
    <t>99 a 00</t>
  </si>
  <si>
    <t>INFORMACIÓN EXÓGENA — PERSONAS JURÍDICAS Y NATURALES (no Grandes Contribuyentes)</t>
  </si>
  <si>
    <t>Resolución DIAN 000227 de 2025 — según los DOS ÚLTIMOS dígitos</t>
  </si>
  <si>
    <t>01 a 05</t>
  </si>
  <si>
    <t>06 a 10</t>
  </si>
  <si>
    <t>11 a 15</t>
  </si>
  <si>
    <t>16 a 20</t>
  </si>
  <si>
    <t>21 a 25</t>
  </si>
  <si>
    <t>26 a 30</t>
  </si>
  <si>
    <t>31 a 35</t>
  </si>
  <si>
    <t>36 a 40</t>
  </si>
  <si>
    <t>41 a 45</t>
  </si>
  <si>
    <t>46 a 50</t>
  </si>
  <si>
    <t>51 a 55</t>
  </si>
  <si>
    <t>56 a 60</t>
  </si>
  <si>
    <t>61 a 65</t>
  </si>
  <si>
    <t>66 a 70</t>
  </si>
  <si>
    <t>71 a 75</t>
  </si>
  <si>
    <t>76 a 80</t>
  </si>
  <si>
    <t>81 a 85</t>
  </si>
  <si>
    <t>86 a 90</t>
  </si>
  <si>
    <t>91 a 95</t>
  </si>
  <si>
    <t>96 a 00</t>
  </si>
  <si>
    <t>RST — DECLARACIÓN ANUAL CONSOLIDADA (RENTA, AG 2025)</t>
  </si>
  <si>
    <t>DUR 1625/2016 Art. 1.6.1.13.2.50 — según pares del ÚLTIMO dígito (9-0 use "0" = 10)</t>
  </si>
  <si>
    <t>RST — DECLARACIÓN ANUAL CONSOLIDADA DE IVA (AG 2025)</t>
  </si>
  <si>
    <t>DUR 1625/2016 Art. 1.6.1.13.2.51 — según pares del ÚLTIMO dígito (9-0 use "0" = 10)</t>
  </si>
  <si>
    <t>Tablas oficiales 2026 — fechas fijas (Bogotá)</t>
  </si>
  <si>
    <t>Estas fechas aplican a todos los contribuyentes de Bogotá por igual (no dependen del NIT). Para otras ciudades, consulte el calendario tributario municipal.</t>
  </si>
  <si>
    <t>IMPUESTO DE INDUSTRIA Y COMERCIO (ICA) — BOGOTÁ, declaración y pago bimestral</t>
  </si>
  <si>
    <t>Resolución SDH-000195 de 2025 — régimen común bimestral cuando el impuesto a cargo 2025 no está por debajo de 391 UVT ($19.471.409)</t>
  </si>
  <si>
    <t>RETENCIÓN DE INDUSTRIA Y COMERCIO (ReteICA) — BOGOTÁ, pago bimestral</t>
  </si>
  <si>
    <t>Resolución SDH 000195 de 2025</t>
  </si>
  <si>
    <t>IMPUESTO AL PATRIMONIO — CUOTA 2 (fecha única, todos los NIT)</t>
  </si>
  <si>
    <t>Días</t>
  </si>
  <si>
    <t>Estado</t>
  </si>
  <si>
    <t>Categoría</t>
  </si>
  <si>
    <t>Próximo vencimiento</t>
  </si>
  <si>
    <t>Flujo recomendado: Clientes  →  Mis Vencimientos  →  Agenda</t>
  </si>
  <si>
    <t>1. Diligencie la hoja Clientes desde la fila 2 y complete NIT/cédula, tipo de persona y responsabilidades.</t>
  </si>
  <si>
    <t>5. La herramienta calcula las fechas con los parámetros incluidos; confirme siempre situaciones particulares del contribuyente.</t>
  </si>
  <si>
    <t>Versión comercial PCCOL · Celdas de entrada identificadas · Fórmulas, parámetros y estructura protegidos</t>
  </si>
  <si>
    <t>Celdas amarillas = editables por el usuario · Fórmulas, parámetros y estructura = protegidos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</si>
</sst>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mmm"/>
  </numFmts>
  <fonts count="28" x14ac:knownFonts="1">
    <font>
      <sz val="11"/>
      <color theme="1"/>
      <name val="Calibri"/>
    </font>
    <font>
      <b/>
      <sz val="14"/>
      <color rgb="FF1F3864"/>
      <name val="Arial"/>
    </font>
    <font>
      <i/>
      <sz val="10"/>
      <color rgb="FF595959"/>
      <name val="Arial"/>
    </font>
    <font>
      <b/>
      <sz val="10"/>
      <name val="Arial"/>
    </font>
    <font>
      <sz val="10"/>
      <name val="Arial"/>
    </font>
    <font>
      <b/>
      <sz val="11"/>
      <color rgb="FF1F3864"/>
      <name val="Arial"/>
    </font>
    <font>
      <sz val="11"/>
      <color rgb="FFFFFFFF"/>
      <name val="Cambria"/>
    </font>
    <font>
      <b/>
      <sz val="10"/>
      <color rgb="FFFFFFFF"/>
      <name val="Arial"/>
    </font>
    <font>
      <b/>
      <sz val="9"/>
      <name val="Arial"/>
    </font>
    <font>
      <i/>
      <sz val="8"/>
      <color rgb="FF808080"/>
      <name val="Arial"/>
    </font>
    <font>
      <b/>
      <sz val="10"/>
      <color rgb="FF4B5563"/>
      <name val="Arial"/>
    </font>
    <font>
      <sz val="10"/>
      <color rgb="FF4B5563"/>
      <name val="Arial"/>
    </font>
    <font>
      <sz val="9"/>
      <color rgb="FF4B5563"/>
      <name val="Arial"/>
    </font>
    <font>
      <sz val="11"/>
      <color rgb="FF4B5563"/>
      <name val="Calibri"/>
    </font>
    <font>
      <i/>
      <sz val="11"/>
      <color rgb="FF102A43"/>
      <name val="Calibri"/>
    </font>
    <font>
      <b/>
      <sz val="11"/>
      <color rgb="FFFFFFFF"/>
      <name val="Calibri"/>
    </font>
    <font>
      <b/>
      <sz val="20"/>
      <color rgb="FFFFFFFF"/>
      <name val="Calibri"/>
    </font>
    <font>
      <i/>
      <sz val="10"/>
      <color rgb="FF102A43"/>
      <name val="Calibri"/>
    </font>
    <font>
      <b/>
      <i/>
      <sz val="10"/>
      <color rgb="FF102A43"/>
      <name val="Arial"/>
    </font>
    <font>
      <b/>
      <sz val="18"/>
      <color rgb="FF102A43"/>
      <name val="Calibri"/>
    </font>
    <font>
      <b/>
      <sz val="18"/>
      <color rgb="FF102A43"/>
      <name val="Arial"/>
    </font>
    <font>
      <b/>
      <sz val="11"/>
      <color rgb="FF102A43"/>
      <name val="Calibri"/>
    </font>
    <font>
      <b/>
      <sz val="10"/>
      <color rgb="FF102A43"/>
      <name val="Arial"/>
    </font>
    <font>
      <b/>
      <sz val="11"/>
      <color rgb="FFFFFFFF"/>
      <name val="Arial"/>
    </font>
    <font>
      <sz val="11"/>
      <color rgb="FF102A43"/>
      <name val="Calibri"/>
    </font>
    <font>
      <sz val="9"/>
      <color rgb="FF2563EB"/>
      <name val="Calibri"/>
    </font>
    <font>
      <b/>
      <sz val="11"/>
      <color rgb="FF7C5700"/>
      <name val="Calibri"/>
    </font>
    <font>
      <b/>
      <i/>
      <sz val="9"/>
      <color rgb="FFFFFFFF"/>
      <name val="Arial"/>
    </font>
  </fonts>
  <fills count="24">
    <fill>
      <patternFill patternType="none"/>
    </fill>
    <fill>
      <patternFill patternType="gray125"/>
    </fill>
    <fill>
      <patternFill patternType="solid">
        <fgColor rgb="FF1F3864"/>
      </patternFill>
    </fill>
    <fill>
      <patternFill patternType="solid">
        <fgColor rgb="FFFFF2CC"/>
      </patternFill>
    </fill>
    <fill>
      <patternFill patternType="solid">
        <fgColor rgb="FFE2EFDA"/>
      </patternFill>
    </fill>
    <fill>
      <patternFill patternType="solid">
        <fgColor rgb="FFFCE4D6"/>
      </patternFill>
    </fill>
    <fill>
      <patternFill patternType="solid">
        <fgColor rgb="FFDDEBF7"/>
      </patternFill>
    </fill>
    <fill>
      <patternFill patternType="solid">
        <fgColor rgb="FFE4DFEC"/>
      </patternFill>
    </fill>
    <fill>
      <patternFill patternType="solid">
        <fgColor rgb="FFF2DCDB"/>
      </patternFill>
    </fill>
    <fill>
      <patternFill patternType="solid">
        <fgColor rgb="FFD9E1F2"/>
      </patternFill>
    </fill>
    <fill>
      <patternFill patternType="solid">
        <fgColor rgb="FFBFBFBF"/>
      </patternFill>
    </fill>
    <fill>
      <patternFill patternType="solid">
        <fgColor rgb="FFF8696B"/>
      </patternFill>
    </fill>
    <fill>
      <patternFill patternType="solid">
        <fgColor rgb="FFFFEB84"/>
      </patternFill>
    </fill>
    <fill>
      <patternFill patternType="solid">
        <fgColor rgb="FF63BE7B"/>
      </patternFill>
    </fill>
    <fill>
      <patternFill patternType="solid">
        <fgColor rgb="FFFFF7D6"/>
      </patternFill>
    </fill>
    <fill>
      <patternFill patternType="solid">
        <fgColor rgb="FFF3F4F6"/>
      </patternFill>
    </fill>
    <fill>
      <patternFill patternType="solid">
        <fgColor rgb="FF102A43"/>
      </patternFill>
    </fill>
    <fill>
      <patternFill patternType="solid">
        <fgColor rgb="FFEAF4F8"/>
      </patternFill>
    </fill>
    <fill>
      <patternFill patternType="solid">
        <fgColor rgb="FF0F9D8B"/>
      </patternFill>
    </fill>
    <fill>
      <patternFill patternType="solid">
        <fgColor rgb="FFF8FAFC"/>
      </patternFill>
    </fill>
    <fill>
      <patternFill patternType="solid">
        <fgColor rgb="FFFFFFFF"/>
      </patternFill>
    </fill>
    <fill>
      <patternFill patternType="solid">
        <fgColor rgb="FF0F9D8B"/>
      </patternFill>
    </fill>
    <fill>
      <patternFill patternType="solid">
        <fgColor rgb="FFFFF7D6"/>
      </patternFill>
    </fill>
    <fill>
      <patternFill patternType="solid">
        <fgColor rgb="FFEAF4F8"/>
      </patternFill>
    </fill>
  </fills>
  <borders count="14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EAF4F8"/>
      </left>
      <right/>
      <top/>
      <bottom style="thin">
        <color rgb="FFEAF4F8"/>
      </bottom>
      <diagonal/>
    </border>
    <border>
      <left/>
      <right style="thin">
        <color rgb="FFEAF4F8"/>
      </right>
      <top/>
      <bottom style="thin">
        <color rgb="FFEAF4F8"/>
      </bottom>
      <diagonal/>
    </border>
    <border>
      <left style="thin">
        <color rgb="FFEAF4F8"/>
      </left>
      <right/>
      <top style="thin">
        <color rgb="FFEAF4F8"/>
      </top>
      <bottom style="thin">
        <color rgb="FFEAF4F8"/>
      </bottom>
      <diagonal/>
    </border>
    <border>
      <left/>
      <right style="thin">
        <color rgb="FFEAF4F8"/>
      </right>
      <top style="thin">
        <color rgb="FFEAF4F8"/>
      </top>
      <bottom style="thin">
        <color rgb="FFEAF4F8"/>
      </bottom>
      <diagonal/>
    </border>
    <border>
      <left style="thin">
        <color rgb="FFD9E2EC"/>
      </left>
      <right style="thin">
        <color rgb="FFBFBFBF"/>
      </right>
      <top style="thin">
        <color rgb="FFD9E2EC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D9E2EC"/>
      </top>
      <bottom style="thin">
        <color rgb="FFBFBFBF"/>
      </bottom>
      <diagonal/>
    </border>
    <border>
      <left style="thin">
        <color rgb="FFBFBFBF"/>
      </left>
      <right style="thin">
        <color rgb="FFD9E2EC"/>
      </right>
      <top style="thin">
        <color rgb="FFD9E2EC"/>
      </top>
      <bottom style="thin">
        <color rgb="FFBFBFBF"/>
      </bottom>
      <diagonal/>
    </border>
    <border>
      <left style="thin">
        <color rgb="FFD9E2EC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D9E2EC"/>
      </right>
      <top style="thin">
        <color rgb="FFBFBFBF"/>
      </top>
      <bottom style="thin">
        <color rgb="FFBFBFBF"/>
      </bottom>
      <diagonal/>
    </border>
    <border>
      <left style="thin">
        <color rgb="FFD9E2EC"/>
      </left>
      <right style="thin">
        <color rgb="FFBFBFBF"/>
      </right>
      <top style="thin">
        <color rgb="FFBFBFBF"/>
      </top>
      <bottom style="thin">
        <color rgb="FFD9E2EC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D9E2EC"/>
      </bottom>
      <diagonal/>
    </border>
    <border>
      <left style="thin">
        <color rgb="FFBFBFBF"/>
      </left>
      <right style="thin">
        <color rgb="FFD9E2EC"/>
      </right>
      <top style="thin">
        <color rgb="FFBFBFBF"/>
      </top>
      <bottom style="thin">
        <color rgb="FFD9E2EC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6" fillId="0" borderId="0" xfId="0" applyFont="1"/>
    <xf numFmtId="0" fontId="7" fillId="2" borderId="1" xfId="0" applyFont="1" applyFill="1" applyBorder="1" applyAlignment="1">
      <alignment horizontal="center" vertical="center"/>
    </xf>
    <xf numFmtId="0" fontId="0" fillId="0" borderId="1" xfId="0" applyBorder="1"/>
    <xf numFmtId="164" fontId="0" fillId="4" borderId="1" xfId="0" applyNumberFormat="1" applyFill="1" applyBorder="1" applyAlignment="1">
      <alignment horizontal="center" vertical="center"/>
    </xf>
    <xf numFmtId="164" fontId="0" fillId="5" borderId="1" xfId="0" applyNumberFormat="1" applyFill="1" applyBorder="1" applyAlignment="1">
      <alignment horizontal="center" vertical="center"/>
    </xf>
    <xf numFmtId="164" fontId="0" fillId="6" borderId="1" xfId="0" applyNumberFormat="1" applyFill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164" fontId="0" fillId="7" borderId="1" xfId="0" applyNumberFormat="1" applyFill="1" applyBorder="1" applyAlignment="1">
      <alignment horizontal="center" vertical="center"/>
    </xf>
    <xf numFmtId="164" fontId="0" fillId="8" borderId="1" xfId="0" applyNumberFormat="1" applyFill="1" applyBorder="1" applyAlignment="1">
      <alignment horizontal="center" vertical="center"/>
    </xf>
    <xf numFmtId="164" fontId="0" fillId="9" borderId="1" xfId="0" applyNumberFormat="1" applyFill="1" applyBorder="1" applyAlignment="1">
      <alignment horizontal="center" vertical="center"/>
    </xf>
    <xf numFmtId="0" fontId="8" fillId="10" borderId="0" xfId="0" applyFont="1" applyFill="1" applyAlignment="1">
      <alignment horizontal="center" vertical="center"/>
    </xf>
    <xf numFmtId="0" fontId="8" fillId="11" borderId="0" xfId="0" applyFont="1" applyFill="1" applyAlignment="1">
      <alignment horizontal="center" vertical="center"/>
    </xf>
    <xf numFmtId="0" fontId="8" fillId="12" borderId="0" xfId="0" applyFont="1" applyFill="1" applyAlignment="1">
      <alignment horizontal="center" vertical="center"/>
    </xf>
    <xf numFmtId="0" fontId="8" fillId="13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11" fillId="15" borderId="1" xfId="0" applyFont="1" applyFill="1" applyBorder="1" applyAlignment="1">
      <alignment horizontal="center" vertical="center"/>
    </xf>
    <xf numFmtId="0" fontId="12" fillId="15" borderId="0" xfId="0" applyFont="1" applyFill="1" applyAlignment="1">
      <alignment horizontal="center" vertical="center"/>
    </xf>
    <xf numFmtId="0" fontId="13" fillId="15" borderId="1" xfId="0" applyFont="1" applyFill="1" applyBorder="1" applyAlignment="1">
      <alignment horizontal="center" vertical="center"/>
    </xf>
    <xf numFmtId="0" fontId="7" fillId="16" borderId="1" xfId="0" applyFont="1" applyFill="1" applyBorder="1" applyAlignment="1">
      <alignment horizontal="center" vertical="center" wrapText="1"/>
    </xf>
    <xf numFmtId="164" fontId="0" fillId="0" borderId="0" xfId="0" applyNumberFormat="1"/>
    <xf numFmtId="0" fontId="15" fillId="16" borderId="0" xfId="0" applyFont="1" applyFill="1" applyAlignment="1">
      <alignment horizontal="center" vertical="center" wrapText="1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" fontId="0" fillId="0" borderId="0" xfId="0" applyNumberFormat="1" applyAlignment="1">
      <alignment vertical="center"/>
    </xf>
    <xf numFmtId="0" fontId="20" fillId="19" borderId="3" xfId="0" applyFont="1" applyFill="1" applyBorder="1" applyAlignment="1">
      <alignment horizontal="center" vertical="center" wrapText="1"/>
    </xf>
    <xf numFmtId="0" fontId="20" fillId="19" borderId="2" xfId="0" applyFont="1" applyFill="1" applyBorder="1" applyAlignment="1">
      <alignment horizontal="center" vertical="center" wrapText="1"/>
    </xf>
    <xf numFmtId="164" fontId="19" fillId="19" borderId="2" xfId="0" applyNumberFormat="1" applyFont="1" applyFill="1" applyBorder="1" applyAlignment="1">
      <alignment horizontal="center" vertical="center"/>
    </xf>
    <xf numFmtId="164" fontId="20" fillId="19" borderId="3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165" fontId="0" fillId="0" borderId="0" xfId="0" applyNumberFormat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" fontId="0" fillId="0" borderId="0" xfId="0" applyNumberFormat="1" applyAlignment="1">
      <alignment horizontal="center" vertical="center"/>
    </xf>
    <xf numFmtId="0" fontId="4" fillId="22" borderId="6" xfId="0" applyFont="1" applyFill="1" applyBorder="1" applyAlignment="1" applyProtection="1">
      <alignment horizontal="center" vertical="center"/>
      <protection locked="0"/>
    </xf>
    <xf numFmtId="0" fontId="4" fillId="22" borderId="7" xfId="0" applyFont="1" applyFill="1" applyBorder="1" applyAlignment="1" applyProtection="1">
      <alignment horizontal="center" vertical="center"/>
      <protection locked="0"/>
    </xf>
    <xf numFmtId="0" fontId="4" fillId="22" borderId="8" xfId="0" applyFont="1" applyFill="1" applyBorder="1" applyAlignment="1" applyProtection="1">
      <alignment horizontal="center" vertical="center"/>
      <protection locked="0"/>
    </xf>
    <xf numFmtId="0" fontId="0" fillId="22" borderId="9" xfId="0" applyFill="1" applyBorder="1" applyAlignment="1" applyProtection="1">
      <alignment horizontal="center" vertical="center"/>
      <protection locked="0"/>
    </xf>
    <xf numFmtId="0" fontId="0" fillId="22" borderId="1" xfId="0" applyFill="1" applyBorder="1" applyAlignment="1" applyProtection="1">
      <alignment horizontal="center" vertical="center"/>
      <protection locked="0"/>
    </xf>
    <xf numFmtId="0" fontId="4" fillId="22" borderId="1" xfId="0" applyFont="1" applyFill="1" applyBorder="1" applyAlignment="1" applyProtection="1">
      <alignment horizontal="center" vertical="center"/>
      <protection locked="0"/>
    </xf>
    <xf numFmtId="0" fontId="4" fillId="22" borderId="10" xfId="0" applyFont="1" applyFill="1" applyBorder="1" applyAlignment="1" applyProtection="1">
      <alignment horizontal="center" vertical="center"/>
      <protection locked="0"/>
    </xf>
    <xf numFmtId="0" fontId="0" fillId="22" borderId="10" xfId="0" applyFill="1" applyBorder="1" applyAlignment="1" applyProtection="1">
      <alignment horizontal="center" vertical="center"/>
      <protection locked="0"/>
    </xf>
    <xf numFmtId="0" fontId="0" fillId="22" borderId="11" xfId="0" applyFill="1" applyBorder="1" applyAlignment="1" applyProtection="1">
      <alignment horizontal="center" vertical="center"/>
      <protection locked="0"/>
    </xf>
    <xf numFmtId="0" fontId="0" fillId="22" borderId="12" xfId="0" applyFill="1" applyBorder="1" applyAlignment="1" applyProtection="1">
      <alignment horizontal="center" vertical="center"/>
      <protection locked="0"/>
    </xf>
    <xf numFmtId="0" fontId="0" fillId="22" borderId="13" xfId="0" applyFill="1" applyBorder="1" applyAlignment="1" applyProtection="1">
      <alignment horizontal="center" vertical="center"/>
      <protection locked="0"/>
    </xf>
    <xf numFmtId="0" fontId="21" fillId="17" borderId="0" xfId="0" applyFont="1" applyFill="1" applyAlignment="1">
      <alignment horizontal="center" vertical="center"/>
    </xf>
    <xf numFmtId="0" fontId="22" fillId="17" borderId="0" xfId="0" applyFont="1" applyFill="1" applyAlignment="1">
      <alignment horizontal="center" vertical="center" wrapText="1"/>
    </xf>
    <xf numFmtId="0" fontId="13" fillId="20" borderId="0" xfId="0" applyFont="1" applyFill="1" applyAlignment="1">
      <alignment vertical="center" wrapText="1"/>
    </xf>
    <xf numFmtId="0" fontId="10" fillId="20" borderId="0" xfId="0" applyFont="1" applyFill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24" fillId="17" borderId="0" xfId="0" applyFont="1" applyFill="1" applyAlignment="1">
      <alignment horizontal="left" vertical="center" wrapText="1"/>
    </xf>
    <xf numFmtId="0" fontId="24" fillId="20" borderId="0" xfId="0" applyFont="1" applyFill="1" applyAlignment="1">
      <alignment horizontal="left" vertical="center" wrapText="1"/>
    </xf>
    <xf numFmtId="0" fontId="13" fillId="20" borderId="0" xfId="0" applyFont="1" applyFill="1" applyAlignment="1">
      <alignment horizontal="left" vertical="center" wrapText="1"/>
    </xf>
    <xf numFmtId="0" fontId="25" fillId="20" borderId="0" xfId="0" applyFont="1" applyFill="1" applyAlignment="1">
      <alignment horizontal="left" vertical="center" wrapText="1"/>
    </xf>
    <xf numFmtId="164" fontId="21" fillId="20" borderId="0" xfId="0" applyNumberFormat="1" applyFont="1" applyFill="1" applyAlignment="1">
      <alignment horizontal="center" vertical="center" wrapText="1"/>
    </xf>
    <xf numFmtId="0" fontId="21" fillId="20" borderId="0" xfId="0" applyFont="1" applyFill="1" applyAlignment="1">
      <alignment horizontal="center" vertical="center" wrapText="1"/>
    </xf>
    <xf numFmtId="0" fontId="15" fillId="16" borderId="0" xfId="0" applyFont="1" applyFill="1" applyAlignment="1">
      <alignment vertical="center"/>
    </xf>
    <xf numFmtId="0" fontId="7" fillId="16" borderId="0" xfId="0" applyFont="1" applyFill="1" applyAlignment="1">
      <alignment vertical="center"/>
    </xf>
    <xf numFmtId="0" fontId="17" fillId="17" borderId="0" xfId="0" applyFont="1" applyFill="1" applyAlignment="1">
      <alignment vertical="center"/>
    </xf>
    <xf numFmtId="0" fontId="18" fillId="17" borderId="0" xfId="0" applyFont="1" applyFill="1" applyAlignment="1">
      <alignment vertical="center"/>
    </xf>
    <xf numFmtId="0" fontId="15" fillId="18" borderId="0" xfId="0" applyFont="1" applyFill="1" applyAlignment="1">
      <alignment horizontal="center" vertical="center"/>
    </xf>
    <xf numFmtId="0" fontId="15" fillId="16" borderId="0" xfId="0" applyFont="1" applyFill="1" applyAlignment="1">
      <alignment horizontal="center" vertical="center"/>
    </xf>
    <xf numFmtId="0" fontId="27" fillId="16" borderId="0" xfId="0" applyFont="1" applyFill="1" applyAlignment="1">
      <alignment horizontal="center" vertical="center"/>
    </xf>
    <xf numFmtId="164" fontId="19" fillId="19" borderId="4" xfId="0" applyNumberFormat="1" applyFont="1" applyFill="1" applyBorder="1" applyAlignment="1">
      <alignment horizontal="center" vertical="center"/>
    </xf>
    <xf numFmtId="164" fontId="20" fillId="19" borderId="5" xfId="0" applyNumberFormat="1" applyFont="1" applyFill="1" applyBorder="1" applyAlignment="1">
      <alignment horizontal="center" vertical="center"/>
    </xf>
    <xf numFmtId="1" fontId="19" fillId="19" borderId="4" xfId="0" applyNumberFormat="1" applyFont="1" applyFill="1" applyBorder="1" applyAlignment="1">
      <alignment horizontal="center" vertical="center"/>
    </xf>
    <xf numFmtId="0" fontId="19" fillId="19" borderId="5" xfId="0" applyFont="1" applyFill="1" applyBorder="1" applyAlignment="1">
      <alignment horizontal="center" vertical="center"/>
    </xf>
    <xf numFmtId="0" fontId="23" fillId="16" borderId="0" xfId="0" applyFont="1" applyFill="1" applyAlignment="1">
      <alignment vertical="center"/>
    </xf>
    <xf numFmtId="0" fontId="24" fillId="20" borderId="0" xfId="0" applyFont="1" applyFill="1" applyAlignment="1">
      <alignment vertical="center" wrapText="1"/>
    </xf>
    <xf numFmtId="0" fontId="26" fillId="14" borderId="0" xfId="0" applyFont="1" applyFill="1" applyAlignment="1">
      <alignment vertical="center" wrapText="1"/>
    </xf>
    <xf numFmtId="0" fontId="15" fillId="21" borderId="0" xfId="0" applyFont="1" applyFill="1" applyAlignment="1">
      <alignment horizontal="center" vertical="center"/>
    </xf>
    <xf numFmtId="0" fontId="7" fillId="21" borderId="0" xfId="0" applyFont="1" applyFill="1" applyAlignment="1">
      <alignment horizontal="center" vertical="center" wrapText="1"/>
    </xf>
    <xf numFmtId="0" fontId="14" fillId="17" borderId="0" xfId="0" applyFont="1" applyFill="1" applyAlignment="1">
      <alignment vertical="center" wrapText="1"/>
    </xf>
    <xf numFmtId="0" fontId="21" fillId="23" borderId="0" xfId="0" applyFont="1" applyFill="1" applyAlignment="1">
      <alignment horizontal="center" vertical="center" wrapText="1"/>
    </xf>
    <xf numFmtId="0" fontId="9" fillId="0" borderId="0" xfId="0" applyFont="1"/>
    <xf numFmtId="0" fontId="5" fillId="0" borderId="0" xfId="0" applyFont="1"/>
    <xf numFmtId="0" fontId="2" fillId="0" borderId="0" xfId="0" applyFont="1" applyAlignment="1">
      <alignment horizontal="left" vertical="center" wrapText="1"/>
    </xf>
    <xf numFmtId="0" fontId="16" fillId="16" borderId="0" xfId="0" applyFont="1" applyFill="1" applyAlignment="1">
      <alignment vertical="center"/>
    </xf>
    <xf numFmtId="0" fontId="16" fillId="16" borderId="0" xfId="0" applyFont="1" applyFill="1" applyAlignment="1">
      <alignment horizontal="center" vertical="center"/>
    </xf>
  </cellXfs>
  <cellStyles count="1">
    <cellStyle name="Normal" xfId="0" builtinId="0"/>
  </cellStyles>
  <dxfs count="12">
    <dxf>
      <fill>
        <patternFill>
          <bgColor rgb="FFE2F3EA"/>
        </patternFill>
      </fill>
    </dxf>
    <dxf>
      <fill>
        <patternFill>
          <bgColor rgb="FFFFF3CD"/>
        </patternFill>
      </fill>
    </dxf>
    <dxf>
      <fill>
        <patternFill>
          <bgColor rgb="FFFDE2E1"/>
        </patternFill>
      </fill>
    </dxf>
    <dxf>
      <font>
        <color rgb="FF4B5563"/>
      </font>
      <fill>
        <patternFill>
          <bgColor rgb="FFE5E7EB"/>
        </patternFill>
      </fill>
    </dxf>
    <dxf>
      <font>
        <color rgb="FF166534"/>
      </font>
      <fill>
        <patternFill>
          <bgColor rgb="FFE6F4EA"/>
        </patternFill>
      </fill>
    </dxf>
    <dxf>
      <font>
        <color rgb="FF92400E"/>
      </font>
      <fill>
        <patternFill>
          <bgColor rgb="FFFFF3CD"/>
        </patternFill>
      </fill>
    </dxf>
    <dxf>
      <font>
        <color rgb="FF991B1B"/>
      </font>
      <fill>
        <patternFill>
          <bgColor rgb="FFFDE2E1"/>
        </patternFill>
      </fill>
    </dxf>
    <dxf>
      <font>
        <color rgb="FF4B5563"/>
      </font>
      <fill>
        <patternFill>
          <bgColor rgb="FFE5E7EB"/>
        </patternFill>
      </fill>
    </dxf>
    <dxf>
      <font>
        <sz val="9"/>
        <color rgb="FF000000"/>
        <name val="Arial"/>
      </font>
      <fill>
        <patternFill>
          <bgColor rgb="FF63BE7B"/>
        </patternFill>
      </fill>
    </dxf>
    <dxf>
      <font>
        <sz val="9"/>
        <color rgb="FF000000"/>
        <name val="Arial"/>
      </font>
      <fill>
        <patternFill>
          <bgColor rgb="FFFFEB84"/>
        </patternFill>
      </fill>
    </dxf>
    <dxf>
      <font>
        <sz val="9"/>
        <color rgb="FFFFFFFF"/>
        <name val="Arial"/>
      </font>
      <fill>
        <patternFill>
          <bgColor rgb="FFF8696B"/>
        </patternFill>
      </fill>
    </dxf>
    <dxf>
      <font>
        <sz val="9"/>
        <color rgb="FF000000"/>
        <name val="Arial"/>
      </font>
      <fill>
        <patternFill>
          <bgColor rgb="FFBFBFBF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2CC"/>
      <rgbColor rgb="FFDDEBF7"/>
      <rgbColor rgb="FF660066"/>
      <rgbColor rgb="FFF8696B"/>
      <rgbColor rgb="FF0066CC"/>
      <rgbColor rgb="FFD9E1F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DEDED"/>
      <rgbColor rgb="FFE2EFDA"/>
      <rgbColor rgb="FFFFEB84"/>
      <rgbColor rgb="FFE4DFEC"/>
      <rgbColor rgb="FFFCE4D6"/>
      <rgbColor rgb="FFCC99FF"/>
      <rgbColor rgb="FFF2DCDB"/>
      <rgbColor rgb="FF3366FF"/>
      <rgbColor rgb="FF63BE7B"/>
      <rgbColor rgb="FF99CC00"/>
      <rgbColor rgb="FFFFCC00"/>
      <rgbColor rgb="FFFF9900"/>
      <rgbColor rgb="FFFF6600"/>
      <rgbColor rgb="FF595959"/>
      <rgbColor rgb="FF969696"/>
      <rgbColor rgb="FF1F3864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title>
      <c:tx>
        <c:rich>
          <a:bodyPr/>
          <a:lstStyle/>
          <a:p>
            <a:r>
              <a:rPr lang="es-CO"/>
              <a:t>Vencimientos por mes · 2026</a:t>
            </a:r>
          </a:p>
        </c:rich>
      </c:tx>
      <c:overlay val="1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Vencimientos</c:v>
          </c:tx>
          <c:invertIfNegative val="1"/>
          <c:cat>
            <c:strRef>
              <c:f>Instrucciones!$J$4:$J$15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Instrucciones!$K$4:$K$15</c:f>
              <c:numCache>
                <c:formatCode>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39-41BA-9EDE-D31570CEFC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72768"/>
        <c:crosses val="autoZero"/>
        <c:auto val="1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0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2</xdr:row>
      <xdr:rowOff>0</xdr:rowOff>
    </xdr:from>
    <xdr:to>
      <xdr:col>16</xdr:col>
      <xdr:colOff>0</xdr:colOff>
      <xdr:row>17</xdr:row>
      <xdr:rowOff>0</xdr:rowOff>
    </xdr:to>
    <xdr:graphicFrame macro="">
      <xdr:nvGraphicFramePr>
        <xdr:cNvPr id="2" name="Chart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209550</xdr:colOff>
      <xdr:row>0</xdr:row>
      <xdr:rowOff>19050</xdr:rowOff>
    </xdr:from>
    <xdr:ext cx="495300" cy="495300"/>
    <xdr:pic>
      <xdr:nvPicPr>
        <xdr:cNvPr id="3" name="9e267a9b-db0b-48fe-85b5-ecc4d65e3fe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09550" y="19050"/>
          <a:ext cx="495300" cy="49530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95300" cy="495300"/>
    <xdr:pic>
      <xdr:nvPicPr>
        <xdr:cNvPr id="3" name="9e267a9b-db0b-48fe-85b5-ecc4d65e3fef">
          <a:extLst>
            <a:ext uri="{FF2B5EF4-FFF2-40B4-BE49-F238E27FC236}">
              <a16:creationId xmlns:a16="http://schemas.microsoft.com/office/drawing/2014/main" id="{B2F5AF86-6A8C-4735-AB35-41E8EAE172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95300" cy="49530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66675</xdr:rowOff>
    </xdr:from>
    <xdr:ext cx="495300" cy="495300"/>
    <xdr:pic>
      <xdr:nvPicPr>
        <xdr:cNvPr id="3" name="9e267a9b-db0b-48fe-85b5-ecc4d65e3fef">
          <a:extLst>
            <a:ext uri="{FF2B5EF4-FFF2-40B4-BE49-F238E27FC236}">
              <a16:creationId xmlns:a16="http://schemas.microsoft.com/office/drawing/2014/main" id="{AA8B43B8-6C91-4FDE-B168-0CC6CF686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66675"/>
          <a:ext cx="495300" cy="495300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0</xdr:row>
      <xdr:rowOff>0</xdr:rowOff>
    </xdr:from>
    <xdr:ext cx="457200" cy="457200"/>
    <xdr:pic>
      <xdr:nvPicPr>
        <xdr:cNvPr id="2" name="31f886dd-f921-4167-b95c-57bb086c45e9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AgendaVencimientos" displayName="AgendaVencimientos" ref="A1:H491" totalsRowShown="0">
  <tableColumns count="8">
    <tableColumn id="1" xr3:uid="{00000000-0010-0000-0000-000001000000}" name="Cliente"/>
    <tableColumn id="2" xr3:uid="{00000000-0010-0000-0000-000002000000}" name="NIT / Cédula"/>
    <tableColumn id="3" xr3:uid="{00000000-0010-0000-0000-000003000000}" name="Obligación"/>
    <tableColumn id="4" xr3:uid="{00000000-0010-0000-0000-000004000000}" name="Fecha"/>
    <tableColumn id="5" xr3:uid="{00000000-0010-0000-0000-000005000000}" name="Días"/>
    <tableColumn id="6" xr3:uid="{00000000-0010-0000-0000-000006000000}" name="Estado"/>
    <tableColumn id="7" xr3:uid="{00000000-0010-0000-0000-000007000000}" name="Categoría"/>
    <tableColumn id="8" xr3:uid="{00000000-0010-0000-0000-000008000000}" name="Me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>
          <a:prstDash val="solid"/>
        </a:ln>
        <a:ln w="25400">
          <a:prstDash val="solid"/>
        </a:ln>
        <a:ln w="3810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4"/>
  <sheetViews>
    <sheetView showGridLines="0" workbookViewId="0">
      <selection activeCell="C11" sqref="C11"/>
    </sheetView>
  </sheetViews>
  <sheetFormatPr baseColWidth="10" defaultColWidth="8.7109375" defaultRowHeight="15" x14ac:dyDescent="0.25"/>
  <cols>
    <col min="1" max="4" width="14" style="26" customWidth="1"/>
    <col min="5" max="8" width="16" style="26" customWidth="1"/>
    <col min="9" max="9" width="8.7109375" style="26"/>
    <col min="10" max="10" width="12" style="26" customWidth="1"/>
    <col min="11" max="11" width="14" style="26" customWidth="1"/>
    <col min="12" max="16384" width="8.7109375" style="26"/>
  </cols>
  <sheetData>
    <row r="1" spans="1:11" ht="43.5" customHeight="1" x14ac:dyDescent="0.25">
      <c r="A1" s="81"/>
      <c r="B1" s="81"/>
      <c r="C1" s="82" t="s">
        <v>0</v>
      </c>
      <c r="D1" s="82"/>
      <c r="E1" s="82"/>
      <c r="F1" s="82"/>
      <c r="G1" s="82"/>
      <c r="H1" s="82"/>
    </row>
    <row r="2" spans="1:11" ht="24" customHeight="1" x14ac:dyDescent="0.25">
      <c r="A2" s="62" t="s">
        <v>1</v>
      </c>
      <c r="B2" s="63"/>
      <c r="C2" s="62"/>
      <c r="D2" s="62"/>
      <c r="E2" s="62"/>
      <c r="F2" s="62"/>
      <c r="G2" s="62"/>
      <c r="H2" s="62"/>
    </row>
    <row r="3" spans="1:11" x14ac:dyDescent="0.25">
      <c r="B3" s="33"/>
      <c r="J3" s="25" t="s">
        <v>2</v>
      </c>
      <c r="K3" s="25" t="s">
        <v>3</v>
      </c>
    </row>
    <row r="4" spans="1:11" x14ac:dyDescent="0.25">
      <c r="A4" s="64" t="s">
        <v>4</v>
      </c>
      <c r="B4" s="64"/>
      <c r="C4" s="64" t="s">
        <v>5</v>
      </c>
      <c r="D4" s="64"/>
      <c r="E4" s="64" t="s">
        <v>6</v>
      </c>
      <c r="F4" s="64"/>
      <c r="G4" s="64" t="s">
        <v>7</v>
      </c>
      <c r="H4" s="64"/>
      <c r="J4" s="34" t="s">
        <v>8</v>
      </c>
      <c r="K4" s="37">
        <f>COUNTIFS(Agenda!$D$2:$D$491,"&gt;="&amp;DATE(2026,1,1),Agenda!$D$2:$D$491,"&lt;"&amp;DATE(2026,2,1))</f>
        <v>0</v>
      </c>
    </row>
    <row r="5" spans="1:11" ht="42" customHeight="1" x14ac:dyDescent="0.25">
      <c r="A5" s="67">
        <f ca="1">TODAY()</f>
        <v>46241</v>
      </c>
      <c r="B5" s="68"/>
      <c r="C5" s="69">
        <f>COUNTA(Clientes!$B$2:$B$11)</f>
        <v>0</v>
      </c>
      <c r="D5" s="70"/>
      <c r="E5" s="69">
        <f ca="1">COUNTIFS(Agenda!$D$2:$D$491,"&gt;="&amp;TODAY(),Agenda!$D$2:$D$491,"&lt;="&amp;TODAY()+7)</f>
        <v>0</v>
      </c>
      <c r="F5" s="70"/>
      <c r="G5" s="69">
        <f ca="1">COUNTIFS(Agenda!$D$2:$D$491,"&lt;"&amp;TODAY(),Agenda!$D$2:$D$491,"&gt;0")</f>
        <v>0</v>
      </c>
      <c r="H5" s="70"/>
      <c r="J5" s="34" t="s">
        <v>9</v>
      </c>
      <c r="K5" s="37">
        <f>COUNTIFS(Agenda!$D$2:$D$491,"&gt;="&amp;DATE(2026,2,1),Agenda!$D$2:$D$491,"&lt;"&amp;DATE(2026,3,1))</f>
        <v>0</v>
      </c>
    </row>
    <row r="6" spans="1:11" ht="8.1" customHeight="1" x14ac:dyDescent="0.25">
      <c r="A6" s="31"/>
      <c r="B6" s="32"/>
      <c r="C6" s="30"/>
      <c r="D6" s="29"/>
      <c r="E6" s="30"/>
      <c r="F6" s="29"/>
      <c r="G6" s="30"/>
      <c r="H6" s="29"/>
      <c r="J6" s="34" t="s">
        <v>10</v>
      </c>
      <c r="K6" s="37">
        <f>COUNTIFS(Agenda!$D$2:$D$491,"&gt;="&amp;DATE(2026,3,1),Agenda!$D$2:$D$491,"&lt;"&amp;DATE(2026,4,1))</f>
        <v>0</v>
      </c>
    </row>
    <row r="7" spans="1:11" x14ac:dyDescent="0.25">
      <c r="J7" s="34" t="s">
        <v>11</v>
      </c>
      <c r="K7" s="37">
        <f>COUNTIFS(Agenda!$D$2:$D$491,"&gt;="&amp;DATE(2026,4,1),Agenda!$D$2:$D$491,"&lt;"&amp;DATE(2026,5,1))</f>
        <v>0</v>
      </c>
    </row>
    <row r="8" spans="1:11" x14ac:dyDescent="0.25">
      <c r="A8" s="60" t="s">
        <v>253</v>
      </c>
      <c r="B8" s="61"/>
      <c r="C8" s="60"/>
      <c r="D8" s="60"/>
      <c r="E8" s="60"/>
      <c r="F8" s="60"/>
      <c r="G8" s="60"/>
      <c r="H8" s="60"/>
      <c r="J8" s="34" t="s">
        <v>12</v>
      </c>
      <c r="K8" s="37">
        <f>COUNTIFS(Agenda!$D$2:$D$491,"&gt;="&amp;DATE(2026,5,1),Agenda!$D$2:$D$491,"&lt;"&amp;DATE(2026,6,1))</f>
        <v>0</v>
      </c>
    </row>
    <row r="9" spans="1:11" ht="30" customHeight="1" x14ac:dyDescent="0.25">
      <c r="A9" s="49" t="s">
        <v>13</v>
      </c>
      <c r="B9" s="49"/>
      <c r="C9" s="50" t="s">
        <v>14</v>
      </c>
      <c r="D9" s="50"/>
      <c r="E9" s="50" t="s">
        <v>15</v>
      </c>
      <c r="F9" s="50"/>
      <c r="G9" s="50"/>
      <c r="H9" s="50"/>
      <c r="J9" s="34" t="s">
        <v>16</v>
      </c>
      <c r="K9" s="37">
        <f>COUNTIFS(Agenda!$D$2:$D$491,"&gt;="&amp;DATE(2026,6,1),Agenda!$D$2:$D$491,"&lt;"&amp;DATE(2026,7,1))</f>
        <v>0</v>
      </c>
    </row>
    <row r="10" spans="1:11" ht="32.1" customHeight="1" x14ac:dyDescent="0.25">
      <c r="A10" s="58" t="str" cm="1">
        <f t="array" aca="1" ref="A10" ca="1">IF(COUNTA(Clientes!$B$2:$B$11)=0,"",IFERROR(_xlfn.AGGREGATE(15,6,Agenda!$D$2:$D$491/(Agenda!$D$2:$D$491&gt;=TODAY()),1),""))</f>
        <v/>
      </c>
      <c r="B10" s="58"/>
      <c r="C10" s="59" t="str">
        <f ca="1">IF($A$10="","Sin vencimientos cargados",IFERROR(INDEX(Agenda!$A$2:$A$491,MATCH($A$10,Agenda!$D$2:$D$491,0)),""))</f>
        <v>Sin vencimientos cargados</v>
      </c>
      <c r="D10" s="59"/>
      <c r="E10" s="59" t="str">
        <f ca="1">IF($A$10="","Complete la hoja Clientes para activar el calendario",IFERROR(INDEX(Agenda!$C$2:$C$491,MATCH($A$10,Agenda!$D$2:$D$491,0))&amp;" · Faltan "&amp;($A$10-TODAY())&amp;" días",""))</f>
        <v>Complete la hoja Clientes para activar el calendario</v>
      </c>
      <c r="F10" s="59"/>
      <c r="G10" s="59"/>
      <c r="H10" s="59"/>
      <c r="J10" s="34" t="s">
        <v>17</v>
      </c>
      <c r="K10" s="37">
        <f>COUNTIFS(Agenda!$D$2:$D$491,"&gt;="&amp;DATE(2026,7,1),Agenda!$D$2:$D$491,"&lt;"&amp;DATE(2026,8,1))</f>
        <v>0</v>
      </c>
    </row>
    <row r="11" spans="1:11" x14ac:dyDescent="0.25">
      <c r="B11" s="35"/>
      <c r="J11" s="34" t="s">
        <v>18</v>
      </c>
      <c r="K11" s="37">
        <f>COUNTIFS(Agenda!$D$2:$D$491,"&gt;="&amp;DATE(2026,8,1),Agenda!$D$2:$D$491,"&lt;"&amp;DATE(2026,9,1))</f>
        <v>0</v>
      </c>
    </row>
    <row r="12" spans="1:11" ht="27.95" customHeight="1" x14ac:dyDescent="0.25">
      <c r="A12" s="74" t="s">
        <v>254</v>
      </c>
      <c r="B12" s="75"/>
      <c r="C12" s="75"/>
      <c r="D12" s="75"/>
      <c r="E12" s="75"/>
      <c r="F12" s="75"/>
      <c r="G12" s="75"/>
      <c r="H12" s="75"/>
      <c r="J12" s="34" t="s">
        <v>19</v>
      </c>
      <c r="K12" s="37">
        <f>COUNTIFS(Agenda!$D$2:$D$491,"&gt;="&amp;DATE(2026,9,1),Agenda!$D$2:$D$491,"&lt;"&amp;DATE(2026,10,1))</f>
        <v>0</v>
      </c>
    </row>
    <row r="13" spans="1:11" x14ac:dyDescent="0.25">
      <c r="J13" s="34" t="s">
        <v>20</v>
      </c>
      <c r="K13" s="37">
        <f>COUNTIFS(Agenda!$D$2:$D$491,"&gt;="&amp;DATE(2026,10,1),Agenda!$D$2:$D$491,"&lt;"&amp;DATE(2026,11,1))</f>
        <v>0</v>
      </c>
    </row>
    <row r="14" spans="1:11" x14ac:dyDescent="0.25">
      <c r="A14" s="60" t="s">
        <v>21</v>
      </c>
      <c r="B14" s="61"/>
      <c r="C14" s="60"/>
      <c r="D14" s="60"/>
      <c r="E14" s="60"/>
      <c r="F14" s="60"/>
      <c r="G14" s="60"/>
      <c r="H14" s="60"/>
      <c r="J14" s="34" t="s">
        <v>22</v>
      </c>
      <c r="K14" s="37">
        <f>COUNTIFS(Agenda!$D$2:$D$491,"&gt;="&amp;DATE(2026,11,1),Agenda!$D$2:$D$491,"&lt;"&amp;DATE(2026,12,1))</f>
        <v>0</v>
      </c>
    </row>
    <row r="15" spans="1:11" ht="26.1" customHeight="1" x14ac:dyDescent="0.25">
      <c r="A15" s="56" t="s">
        <v>255</v>
      </c>
      <c r="B15" s="56"/>
      <c r="C15" s="56"/>
      <c r="D15" s="56"/>
      <c r="E15" s="56"/>
      <c r="F15" s="56"/>
      <c r="G15" s="56"/>
      <c r="H15" s="56"/>
      <c r="J15" s="34" t="s">
        <v>23</v>
      </c>
      <c r="K15" s="37">
        <f>COUNTIFS(Agenda!$D$2:$D$491,"&gt;="&amp;DATE(2026,12,1),Agenda!$D$2:$D$491,"&lt;"&amp;DATE(2027,1,1))</f>
        <v>0</v>
      </c>
    </row>
    <row r="16" spans="1:11" ht="26.1" customHeight="1" x14ac:dyDescent="0.25">
      <c r="A16" s="51" t="s">
        <v>24</v>
      </c>
      <c r="B16" s="51"/>
      <c r="C16" s="51"/>
      <c r="D16" s="51"/>
      <c r="E16" s="51"/>
      <c r="F16" s="51"/>
      <c r="G16" s="51"/>
      <c r="H16" s="51"/>
    </row>
    <row r="17" spans="1:8" ht="26.1" customHeight="1" x14ac:dyDescent="0.25">
      <c r="A17" s="51" t="s">
        <v>25</v>
      </c>
      <c r="B17" s="52"/>
      <c r="C17" s="51"/>
      <c r="D17" s="51"/>
      <c r="E17" s="51"/>
      <c r="F17" s="51"/>
      <c r="G17" s="51"/>
      <c r="H17" s="51"/>
    </row>
    <row r="18" spans="1:8" ht="26.1" customHeight="1" x14ac:dyDescent="0.25">
      <c r="A18" s="56" t="s">
        <v>26</v>
      </c>
      <c r="B18" s="56"/>
      <c r="C18" s="56"/>
      <c r="D18" s="56"/>
      <c r="E18" s="56"/>
      <c r="F18" s="56"/>
      <c r="G18" s="56"/>
      <c r="H18" s="56"/>
    </row>
    <row r="19" spans="1:8" ht="26.1" customHeight="1" x14ac:dyDescent="0.25">
      <c r="A19" s="51" t="s">
        <v>256</v>
      </c>
      <c r="B19" s="51"/>
      <c r="C19" s="51"/>
      <c r="D19" s="51"/>
      <c r="E19" s="51"/>
      <c r="F19" s="51"/>
      <c r="G19" s="51"/>
      <c r="H19" s="51"/>
    </row>
    <row r="21" spans="1:8" x14ac:dyDescent="0.25">
      <c r="A21" s="60" t="s">
        <v>27</v>
      </c>
      <c r="B21" s="71"/>
      <c r="C21" s="60"/>
      <c r="D21" s="60"/>
      <c r="E21" s="60"/>
      <c r="F21" s="60"/>
      <c r="G21" s="60"/>
      <c r="H21" s="60"/>
    </row>
    <row r="22" spans="1:8" ht="24" customHeight="1" x14ac:dyDescent="0.25">
      <c r="A22" s="54" t="s">
        <v>28</v>
      </c>
      <c r="B22" s="54"/>
      <c r="C22" s="54"/>
      <c r="D22" s="54"/>
      <c r="E22" s="54"/>
      <c r="F22" s="54"/>
      <c r="G22" s="54"/>
      <c r="H22" s="54"/>
    </row>
    <row r="23" spans="1:8" ht="24" customHeight="1" x14ac:dyDescent="0.25">
      <c r="A23" s="55" t="s">
        <v>29</v>
      </c>
      <c r="B23" s="55"/>
      <c r="C23" s="55"/>
      <c r="D23" s="55"/>
      <c r="E23" s="55"/>
      <c r="F23" s="55"/>
      <c r="G23" s="55"/>
      <c r="H23" s="55"/>
    </row>
    <row r="24" spans="1:8" ht="24" customHeight="1" x14ac:dyDescent="0.25">
      <c r="A24" s="54" t="s">
        <v>30</v>
      </c>
      <c r="B24" s="54"/>
      <c r="C24" s="54"/>
      <c r="D24" s="54"/>
      <c r="E24" s="54"/>
      <c r="F24" s="54"/>
      <c r="G24" s="54"/>
      <c r="H24" s="54"/>
    </row>
    <row r="25" spans="1:8" ht="24" customHeight="1" x14ac:dyDescent="0.25">
      <c r="A25" s="72" t="s">
        <v>31</v>
      </c>
      <c r="B25" s="72"/>
      <c r="C25" s="72"/>
      <c r="D25" s="72"/>
      <c r="E25" s="72"/>
      <c r="F25" s="72"/>
      <c r="G25" s="72"/>
      <c r="H25" s="72"/>
    </row>
    <row r="26" spans="1:8" x14ac:dyDescent="0.25">
      <c r="B26" s="36"/>
    </row>
    <row r="27" spans="1:8" x14ac:dyDescent="0.25">
      <c r="A27" s="60" t="s">
        <v>32</v>
      </c>
      <c r="B27" s="60"/>
      <c r="C27" s="60"/>
      <c r="D27" s="60"/>
      <c r="E27" s="60"/>
      <c r="F27" s="60"/>
      <c r="G27" s="60"/>
      <c r="H27" s="60"/>
    </row>
    <row r="28" spans="1:8" x14ac:dyDescent="0.25">
      <c r="A28" s="57" t="s">
        <v>33</v>
      </c>
      <c r="B28" s="57"/>
      <c r="C28" s="57"/>
      <c r="D28" s="57"/>
      <c r="E28" s="57"/>
      <c r="F28" s="57"/>
      <c r="G28" s="57"/>
      <c r="H28" s="57"/>
    </row>
    <row r="29" spans="1:8" x14ac:dyDescent="0.25">
      <c r="A29" s="57" t="s">
        <v>34</v>
      </c>
      <c r="B29" s="57"/>
      <c r="C29" s="57"/>
      <c r="D29" s="57"/>
      <c r="E29" s="57"/>
      <c r="F29" s="57"/>
      <c r="G29" s="57"/>
      <c r="H29" s="57"/>
    </row>
    <row r="30" spans="1:8" x14ac:dyDescent="0.25">
      <c r="A30" s="57" t="s">
        <v>35</v>
      </c>
      <c r="B30" s="57"/>
      <c r="C30" s="57"/>
      <c r="D30" s="57"/>
      <c r="E30" s="57"/>
      <c r="F30" s="57"/>
      <c r="G30" s="57"/>
      <c r="H30" s="57"/>
    </row>
    <row r="31" spans="1:8" x14ac:dyDescent="0.25">
      <c r="B31" s="53"/>
      <c r="C31" s="53"/>
      <c r="D31" s="53"/>
      <c r="E31" s="53"/>
      <c r="F31" s="53"/>
      <c r="G31" s="53"/>
      <c r="H31" s="53"/>
    </row>
    <row r="32" spans="1:8" ht="33.950000000000003" customHeight="1" x14ac:dyDescent="0.25">
      <c r="A32" s="73" t="s">
        <v>36</v>
      </c>
      <c r="B32" s="73"/>
      <c r="C32" s="73"/>
      <c r="D32" s="73"/>
      <c r="E32" s="73"/>
      <c r="F32" s="73"/>
      <c r="G32" s="73"/>
      <c r="H32" s="73"/>
    </row>
    <row r="33" spans="1:8" ht="21.95" customHeight="1" x14ac:dyDescent="0.25">
      <c r="A33" s="49" t="s">
        <v>257</v>
      </c>
      <c r="B33" s="49"/>
      <c r="C33" s="49"/>
      <c r="D33" s="49"/>
      <c r="E33" s="49"/>
      <c r="F33" s="49"/>
      <c r="G33" s="49"/>
      <c r="H33" s="49"/>
    </row>
    <row r="34" spans="1:8" x14ac:dyDescent="0.25">
      <c r="A34" s="65" t="s">
        <v>37</v>
      </c>
      <c r="B34" s="66"/>
      <c r="C34" s="65"/>
      <c r="D34" s="65"/>
      <c r="E34" s="65"/>
      <c r="F34" s="65"/>
      <c r="G34" s="65"/>
      <c r="H34" s="65"/>
    </row>
  </sheetData>
  <sheetProtection algorithmName="SHA-512" hashValue="MV3yLWudguWJerwm4JYQ1KuMRsHgxNPtlkPExP9ugHeg0Udt4F98NzTnCS6P5dbyRcrGCoPRdmRl0WC4WEuUoQ==" saltValue="CPvu8/BIMb+49E/YGanIIg==" spinCount="100000" sheet="1" objects="1" scenarios="1"/>
  <mergeCells count="37">
    <mergeCell ref="A34:H34"/>
    <mergeCell ref="A5:B5"/>
    <mergeCell ref="C5:D5"/>
    <mergeCell ref="E5:F5"/>
    <mergeCell ref="G5:H5"/>
    <mergeCell ref="A33:H33"/>
    <mergeCell ref="A19:H19"/>
    <mergeCell ref="A21:H21"/>
    <mergeCell ref="A25:H25"/>
    <mergeCell ref="A27:H27"/>
    <mergeCell ref="A32:H32"/>
    <mergeCell ref="A8:H8"/>
    <mergeCell ref="A12:H12"/>
    <mergeCell ref="A16:H16"/>
    <mergeCell ref="A15:H15"/>
    <mergeCell ref="A2:H2"/>
    <mergeCell ref="A4:B4"/>
    <mergeCell ref="C4:D4"/>
    <mergeCell ref="E4:F4"/>
    <mergeCell ref="G4:H4"/>
    <mergeCell ref="C1:H1"/>
    <mergeCell ref="A9:B9"/>
    <mergeCell ref="C9:D9"/>
    <mergeCell ref="E9:H9"/>
    <mergeCell ref="A17:H17"/>
    <mergeCell ref="B31:H31"/>
    <mergeCell ref="A22:H22"/>
    <mergeCell ref="A23:H23"/>
    <mergeCell ref="A24:H24"/>
    <mergeCell ref="A18:H18"/>
    <mergeCell ref="A28:H28"/>
    <mergeCell ref="A29:H29"/>
    <mergeCell ref="A30:H30"/>
    <mergeCell ref="A10:B10"/>
    <mergeCell ref="C10:D10"/>
    <mergeCell ref="E10:H10"/>
    <mergeCell ref="A14:H1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4"/>
  <sheetViews>
    <sheetView showGridLines="0" workbookViewId="0">
      <selection activeCell="B1" sqref="B1"/>
    </sheetView>
  </sheetViews>
  <sheetFormatPr baseColWidth="10" defaultColWidth="8.7109375" defaultRowHeight="15" x14ac:dyDescent="0.25"/>
  <cols>
    <col min="1" max="1" width="7.85546875" customWidth="1"/>
    <col min="2" max="2" width="24" customWidth="1"/>
    <col min="3" max="3" width="14" customWidth="1"/>
    <col min="4" max="5" width="12" customWidth="1"/>
    <col min="6" max="6" width="10" customWidth="1"/>
    <col min="7" max="8" width="12" customWidth="1"/>
    <col min="9" max="10" width="10" customWidth="1"/>
    <col min="11" max="13" width="12" customWidth="1"/>
    <col min="14" max="15" width="12" hidden="1" customWidth="1"/>
    <col min="16" max="16" width="14" hidden="1" customWidth="1"/>
    <col min="17" max="17" width="12" hidden="1" customWidth="1"/>
  </cols>
  <sheetData>
    <row r="1" spans="1:17" ht="42" customHeight="1" x14ac:dyDescent="0.25">
      <c r="A1" s="4"/>
      <c r="B1" s="23" t="s">
        <v>38</v>
      </c>
      <c r="C1" s="23" t="s">
        <v>39</v>
      </c>
      <c r="D1" s="23" t="s">
        <v>40</v>
      </c>
      <c r="E1" s="23" t="s">
        <v>41</v>
      </c>
      <c r="F1" s="23" t="s">
        <v>42</v>
      </c>
      <c r="G1" s="23" t="s">
        <v>43</v>
      </c>
      <c r="H1" s="23" t="s">
        <v>44</v>
      </c>
      <c r="I1" s="23" t="s">
        <v>45</v>
      </c>
      <c r="J1" s="23" t="s">
        <v>46</v>
      </c>
      <c r="K1" s="23" t="s">
        <v>47</v>
      </c>
      <c r="L1" s="23" t="s">
        <v>48</v>
      </c>
      <c r="M1" s="23" t="s">
        <v>49</v>
      </c>
      <c r="N1" s="23" t="s">
        <v>50</v>
      </c>
      <c r="O1" s="23" t="s">
        <v>51</v>
      </c>
      <c r="P1" s="23" t="s">
        <v>52</v>
      </c>
      <c r="Q1" s="23" t="s">
        <v>53</v>
      </c>
    </row>
    <row r="2" spans="1:17" x14ac:dyDescent="0.25">
      <c r="B2" s="38"/>
      <c r="C2" s="39"/>
      <c r="D2" s="39"/>
      <c r="E2" s="39"/>
      <c r="F2" s="39"/>
      <c r="G2" s="39"/>
      <c r="H2" s="39"/>
      <c r="I2" s="39"/>
      <c r="J2" s="39"/>
      <c r="K2" s="39"/>
      <c r="L2" s="39"/>
      <c r="M2" s="40"/>
      <c r="N2" s="20" t="str">
        <f t="shared" ref="N2:N11" si="0">IF(C2="","",RIGHT(C2,2))</f>
        <v/>
      </c>
      <c r="O2" s="21" t="str">
        <f t="shared" ref="O2:O11" si="1">IFERROR(IF(N2="","",VALUE(RIGHT(N2,1))),"")</f>
        <v/>
      </c>
      <c r="P2" s="21" t="str">
        <f t="shared" ref="P2:P11" si="2">IFERROR(IF(N2="","",IF(VALUE(N2)=0,100,VALUE(N2))),"")</f>
        <v/>
      </c>
      <c r="Q2" s="21" t="str">
        <f t="shared" ref="Q2:Q11" si="3">IFERROR(IF(O2="","",IF(O2=0,10,O2)),"")</f>
        <v/>
      </c>
    </row>
    <row r="3" spans="1:17" x14ac:dyDescent="0.25">
      <c r="B3" s="41"/>
      <c r="C3" s="42"/>
      <c r="D3" s="42"/>
      <c r="E3" s="43"/>
      <c r="F3" s="43"/>
      <c r="G3" s="42"/>
      <c r="H3" s="42"/>
      <c r="I3" s="42"/>
      <c r="J3" s="42"/>
      <c r="K3" s="43"/>
      <c r="L3" s="43"/>
      <c r="M3" s="44"/>
      <c r="N3" s="20" t="str">
        <f t="shared" si="0"/>
        <v/>
      </c>
      <c r="O3" s="21" t="str">
        <f t="shared" si="1"/>
        <v/>
      </c>
      <c r="P3" s="21" t="str">
        <f t="shared" si="2"/>
        <v/>
      </c>
      <c r="Q3" s="21" t="str">
        <f t="shared" si="3"/>
        <v/>
      </c>
    </row>
    <row r="4" spans="1:17" x14ac:dyDescent="0.25">
      <c r="B4" s="41"/>
      <c r="C4" s="42"/>
      <c r="D4" s="42"/>
      <c r="E4" s="42"/>
      <c r="F4" s="42"/>
      <c r="G4" s="42"/>
      <c r="H4" s="42"/>
      <c r="I4" s="42"/>
      <c r="J4" s="42"/>
      <c r="K4" s="42"/>
      <c r="L4" s="42"/>
      <c r="M4" s="45"/>
      <c r="N4" s="22" t="str">
        <f t="shared" si="0"/>
        <v/>
      </c>
      <c r="O4" s="21" t="str">
        <f t="shared" si="1"/>
        <v/>
      </c>
      <c r="P4" s="21" t="str">
        <f t="shared" si="2"/>
        <v/>
      </c>
      <c r="Q4" s="21" t="str">
        <f t="shared" si="3"/>
        <v/>
      </c>
    </row>
    <row r="5" spans="1:17" x14ac:dyDescent="0.25">
      <c r="B5" s="41"/>
      <c r="C5" s="42"/>
      <c r="D5" s="42"/>
      <c r="E5" s="42"/>
      <c r="F5" s="42"/>
      <c r="G5" s="42"/>
      <c r="H5" s="42"/>
      <c r="I5" s="42"/>
      <c r="J5" s="42"/>
      <c r="K5" s="42"/>
      <c r="L5" s="42"/>
      <c r="M5" s="45"/>
      <c r="N5" s="22" t="str">
        <f t="shared" si="0"/>
        <v/>
      </c>
      <c r="O5" s="21" t="str">
        <f t="shared" si="1"/>
        <v/>
      </c>
      <c r="P5" s="21" t="str">
        <f t="shared" si="2"/>
        <v/>
      </c>
      <c r="Q5" s="21" t="str">
        <f t="shared" si="3"/>
        <v/>
      </c>
    </row>
    <row r="6" spans="1:17" x14ac:dyDescent="0.25">
      <c r="B6" s="41"/>
      <c r="C6" s="42"/>
      <c r="D6" s="42"/>
      <c r="E6" s="42"/>
      <c r="F6" s="42"/>
      <c r="G6" s="42"/>
      <c r="H6" s="42"/>
      <c r="I6" s="42"/>
      <c r="J6" s="42"/>
      <c r="K6" s="42"/>
      <c r="L6" s="42"/>
      <c r="M6" s="45"/>
      <c r="N6" s="22" t="str">
        <f t="shared" si="0"/>
        <v/>
      </c>
      <c r="O6" s="21" t="str">
        <f t="shared" si="1"/>
        <v/>
      </c>
      <c r="P6" s="21" t="str">
        <f t="shared" si="2"/>
        <v/>
      </c>
      <c r="Q6" s="21" t="str">
        <f t="shared" si="3"/>
        <v/>
      </c>
    </row>
    <row r="7" spans="1:17" x14ac:dyDescent="0.25">
      <c r="B7" s="41"/>
      <c r="C7" s="42"/>
      <c r="D7" s="42"/>
      <c r="E7" s="42"/>
      <c r="F7" s="42"/>
      <c r="G7" s="42"/>
      <c r="H7" s="42"/>
      <c r="I7" s="42"/>
      <c r="J7" s="42"/>
      <c r="K7" s="42"/>
      <c r="L7" s="42"/>
      <c r="M7" s="45"/>
      <c r="N7" s="22" t="str">
        <f t="shared" si="0"/>
        <v/>
      </c>
      <c r="O7" s="21" t="str">
        <f t="shared" si="1"/>
        <v/>
      </c>
      <c r="P7" s="21" t="str">
        <f t="shared" si="2"/>
        <v/>
      </c>
      <c r="Q7" s="21" t="str">
        <f t="shared" si="3"/>
        <v/>
      </c>
    </row>
    <row r="8" spans="1:17" x14ac:dyDescent="0.25">
      <c r="B8" s="41"/>
      <c r="C8" s="42"/>
      <c r="D8" s="42"/>
      <c r="E8" s="42"/>
      <c r="F8" s="42"/>
      <c r="G8" s="42"/>
      <c r="H8" s="42"/>
      <c r="I8" s="42"/>
      <c r="J8" s="42"/>
      <c r="K8" s="42"/>
      <c r="L8" s="42"/>
      <c r="M8" s="45"/>
      <c r="N8" s="22" t="str">
        <f t="shared" si="0"/>
        <v/>
      </c>
      <c r="O8" s="21" t="str">
        <f t="shared" si="1"/>
        <v/>
      </c>
      <c r="P8" s="21" t="str">
        <f t="shared" si="2"/>
        <v/>
      </c>
      <c r="Q8" s="21" t="str">
        <f t="shared" si="3"/>
        <v/>
      </c>
    </row>
    <row r="9" spans="1:17" x14ac:dyDescent="0.25">
      <c r="B9" s="41"/>
      <c r="C9" s="42"/>
      <c r="D9" s="42"/>
      <c r="E9" s="42"/>
      <c r="F9" s="42"/>
      <c r="G9" s="42"/>
      <c r="H9" s="42"/>
      <c r="I9" s="42"/>
      <c r="J9" s="42"/>
      <c r="K9" s="42"/>
      <c r="L9" s="42"/>
      <c r="M9" s="45"/>
      <c r="N9" s="22" t="str">
        <f t="shared" si="0"/>
        <v/>
      </c>
      <c r="O9" s="21" t="str">
        <f t="shared" si="1"/>
        <v/>
      </c>
      <c r="P9" s="21" t="str">
        <f t="shared" si="2"/>
        <v/>
      </c>
      <c r="Q9" s="21" t="str">
        <f t="shared" si="3"/>
        <v/>
      </c>
    </row>
    <row r="10" spans="1:17" x14ac:dyDescent="0.25">
      <c r="B10" s="41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5"/>
      <c r="N10" s="22" t="str">
        <f t="shared" si="0"/>
        <v/>
      </c>
      <c r="O10" s="21" t="str">
        <f t="shared" si="1"/>
        <v/>
      </c>
      <c r="P10" s="21" t="str">
        <f t="shared" si="2"/>
        <v/>
      </c>
      <c r="Q10" s="21" t="str">
        <f t="shared" si="3"/>
        <v/>
      </c>
    </row>
    <row r="11" spans="1:17" x14ac:dyDescent="0.25">
      <c r="B11" s="46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8"/>
      <c r="N11" s="22" t="str">
        <f t="shared" si="0"/>
        <v/>
      </c>
      <c r="O11" s="21" t="str">
        <f t="shared" si="1"/>
        <v/>
      </c>
      <c r="P11" s="21" t="str">
        <f t="shared" si="2"/>
        <v/>
      </c>
      <c r="Q11" s="21" t="str">
        <f t="shared" si="3"/>
        <v/>
      </c>
    </row>
    <row r="13" spans="1:17" ht="36" customHeight="1" x14ac:dyDescent="0.25">
      <c r="B13" s="76" t="s">
        <v>54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76"/>
    </row>
    <row r="14" spans="1:17" ht="27.95" customHeight="1" x14ac:dyDescent="0.25">
      <c r="B14" s="77" t="s">
        <v>258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77"/>
    </row>
  </sheetData>
  <sheetProtection algorithmName="SHA-512" hashValue="GxeLxMCh57BGItVhSMYDeZL5UAnmsDvVv4gT7g9jKnWwKib2Z0paRc6BIriGNx1Q82cvA33KZBg5aJd9zmYOcw==" saltValue="j3uaPdDzAH1pJPBPJo9Dqg==" spinCount="100000" sheet="1" objects="1" scenarios="1"/>
  <mergeCells count="2">
    <mergeCell ref="B13:M13"/>
    <mergeCell ref="B14:M14"/>
  </mergeCells>
  <dataValidations count="5">
    <dataValidation type="list" allowBlank="1" sqref="D2:D11" xr:uid="{00000000-0002-0000-0100-000000000000}">
      <formula1>"Jurídica,Natural"</formula1>
    </dataValidation>
    <dataValidation type="list" allowBlank="1" sqref="G2:G11 E2:E11 I2:M11" xr:uid="{00000000-0002-0000-0100-000001000000}">
      <formula1>"Sí,No"</formula1>
      <formula2>0</formula2>
    </dataValidation>
    <dataValidation type="list" allowBlank="1" sqref="H2:H11" xr:uid="{00000000-0002-0000-0100-000002000000}">
      <formula1>"Bimestral,Cuatrimestral,No aplica"</formula1>
    </dataValidation>
    <dataValidation type="list" sqref="M2:M11 I2:K11 E2:G11" xr:uid="{00000000-0002-0000-0100-000003000000}">
      <formula1>"Sí,No"</formula1>
    </dataValidation>
    <dataValidation type="list" sqref="L2:L11" xr:uid="{00000000-0002-0000-0100-000004000000}">
      <formula1>"Bimestral,Anual,No aplica"</formula1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Z14"/>
  <sheetViews>
    <sheetView showGridLines="0" workbookViewId="0">
      <selection activeCell="I16" sqref="I16"/>
    </sheetView>
  </sheetViews>
  <sheetFormatPr baseColWidth="10" defaultColWidth="8.7109375" defaultRowHeight="15" x14ac:dyDescent="0.25"/>
  <cols>
    <col min="2" max="2" width="22" customWidth="1"/>
    <col min="3" max="3" width="13" customWidth="1"/>
    <col min="4" max="50" width="10.5703125" customWidth="1"/>
    <col min="51" max="52" width="18" customWidth="1"/>
  </cols>
  <sheetData>
    <row r="1" spans="2:52" ht="51" x14ac:dyDescent="0.25">
      <c r="B1" s="23" t="s">
        <v>38</v>
      </c>
      <c r="C1" s="23" t="s">
        <v>55</v>
      </c>
      <c r="D1" s="23" t="s">
        <v>56</v>
      </c>
      <c r="E1" s="23" t="s">
        <v>57</v>
      </c>
      <c r="F1" s="23" t="s">
        <v>58</v>
      </c>
      <c r="G1" s="23" t="s">
        <v>59</v>
      </c>
      <c r="H1" s="23" t="s">
        <v>60</v>
      </c>
      <c r="I1" s="23" t="s">
        <v>61</v>
      </c>
      <c r="J1" s="23" t="s">
        <v>62</v>
      </c>
      <c r="K1" s="23" t="s">
        <v>63</v>
      </c>
      <c r="L1" s="23" t="s">
        <v>64</v>
      </c>
      <c r="M1" s="23" t="s">
        <v>65</v>
      </c>
      <c r="N1" s="23" t="s">
        <v>66</v>
      </c>
      <c r="O1" s="23" t="s">
        <v>67</v>
      </c>
      <c r="P1" s="23" t="s">
        <v>68</v>
      </c>
      <c r="Q1" s="23" t="s">
        <v>69</v>
      </c>
      <c r="R1" s="23" t="s">
        <v>70</v>
      </c>
      <c r="S1" s="23" t="s">
        <v>71</v>
      </c>
      <c r="T1" s="23" t="s">
        <v>72</v>
      </c>
      <c r="U1" s="23" t="s">
        <v>73</v>
      </c>
      <c r="V1" s="23" t="s">
        <v>74</v>
      </c>
      <c r="W1" s="23" t="s">
        <v>75</v>
      </c>
      <c r="X1" s="23" t="s">
        <v>76</v>
      </c>
      <c r="Y1" s="23" t="s">
        <v>77</v>
      </c>
      <c r="Z1" s="23" t="s">
        <v>78</v>
      </c>
      <c r="AA1" s="23" t="s">
        <v>79</v>
      </c>
      <c r="AB1" s="23" t="s">
        <v>80</v>
      </c>
      <c r="AC1" s="23" t="s">
        <v>81</v>
      </c>
      <c r="AD1" s="23" t="s">
        <v>82</v>
      </c>
      <c r="AE1" s="23" t="s">
        <v>83</v>
      </c>
      <c r="AF1" s="23" t="s">
        <v>84</v>
      </c>
      <c r="AG1" s="23" t="s">
        <v>85</v>
      </c>
      <c r="AH1" s="23" t="s">
        <v>86</v>
      </c>
      <c r="AI1" s="23" t="s">
        <v>87</v>
      </c>
      <c r="AJ1" s="23" t="s">
        <v>88</v>
      </c>
      <c r="AK1" s="23" t="s">
        <v>89</v>
      </c>
      <c r="AL1" s="23" t="s">
        <v>90</v>
      </c>
      <c r="AM1" s="23" t="s">
        <v>91</v>
      </c>
      <c r="AN1" s="23" t="s">
        <v>92</v>
      </c>
      <c r="AO1" s="23" t="s">
        <v>93</v>
      </c>
      <c r="AP1" s="23" t="s">
        <v>94</v>
      </c>
      <c r="AQ1" s="23" t="s">
        <v>95</v>
      </c>
      <c r="AR1" s="23" t="s">
        <v>96</v>
      </c>
      <c r="AS1" s="23" t="s">
        <v>97</v>
      </c>
      <c r="AT1" s="23" t="s">
        <v>98</v>
      </c>
      <c r="AU1" s="23" t="s">
        <v>99</v>
      </c>
      <c r="AV1" s="23" t="s">
        <v>100</v>
      </c>
      <c r="AW1" s="23" t="s">
        <v>101</v>
      </c>
      <c r="AX1" s="23" t="s">
        <v>102</v>
      </c>
      <c r="AY1" s="23" t="s">
        <v>103</v>
      </c>
      <c r="AZ1" s="23" t="s">
        <v>104</v>
      </c>
    </row>
    <row r="2" spans="2:52" x14ac:dyDescent="0.25">
      <c r="B2" s="6" t="str">
        <f>IF(Clientes!B2="","",Clientes!B2)</f>
        <v/>
      </c>
      <c r="C2" s="6" t="str">
        <f>IF(Clientes!C2="","",Clientes!C2)</f>
        <v/>
      </c>
      <c r="D2" s="7" t="str">
        <f>IFERROR(IF(Clientes!$F2&lt;&gt;"Sí","",IF(Clientes!$E2="Sí",INDEX(Parametros_Digito!$D$7:$D$16,MATCH(Clientes!$O2,Parametros_Digito!$B$7:$B$16,0)),IF(Clientes!$D2="Jurídica",INDEX(Parametros_Digito!$C$22:$C$31,MATCH(Clientes!$O2,Parametros_Digito!$B$22:$B$31,0)),INDEX(Parametros_Rango!$E$7:$E$56,MATCH(Clientes!$P2,Parametros_Rango!$B$7:$B$56,1))))),"")</f>
        <v/>
      </c>
      <c r="E2" s="7" t="str">
        <f>IFERROR(IF(Clientes!$E2="Sí",INDEX(Parametros_Digito!$C$7:$C$16,MATCH(Clientes!$O2,Parametros_Digito!$B$7:$B$16,0)),""),"")</f>
        <v/>
      </c>
      <c r="F2" s="7" t="str">
        <f>IFERROR(IF(Clientes!$E2="Sí",INDEX(Parametros_Digito!$E$7:$E$16,MATCH(Clientes!$O2,Parametros_Digito!$B$7:$B$16,0)),""),"")</f>
        <v/>
      </c>
      <c r="G2" s="8" t="str">
        <f>IFERROR(IF(Clientes!$I2="Sí",INDEX(Parametros_Rango!$E$87:$E$91,MATCH(Clientes!$Q2,Parametros_Rango!$B$87:$B$91,1)),""),"")</f>
        <v/>
      </c>
      <c r="H2" s="8" t="str">
        <f>IFERROR(IF(Clientes!$I2="Sí",INDEX(Parametros_Rango!$E$97:$E$101,MATCH(Clientes!$Q2,Parametros_Rango!$B$97:$B$101,1)),""),"")</f>
        <v/>
      </c>
      <c r="I2" s="8" t="str">
        <f>IFERROR(IF(Clientes!$I2="Sí",INDEX(Parametros_Digito!$C$112:$C$121,MATCH(Clientes!$O2,Parametros_Digito!$B$112:$B$121,0)),""),"")</f>
        <v/>
      </c>
      <c r="J2" s="8" t="str">
        <f>IFERROR(IF(Clientes!$I2="Sí",INDEX(Parametros_Digito!$D$112:$D$121,MATCH(Clientes!$O2,Parametros_Digito!$B$112:$B$121,0)),""),"")</f>
        <v/>
      </c>
      <c r="K2" s="8" t="str">
        <f>IFERROR(IF(Clientes!$I2="Sí",INDEX(Parametros_Digito!$E$112:$E$121,MATCH(Clientes!$O2,Parametros_Digito!$B$112:$B$121,0)),""),"")</f>
        <v/>
      </c>
      <c r="L2" s="8" t="str">
        <f>IFERROR(IF(Clientes!$I2="Sí",INDEX(Parametros_Digito!$F$112:$F$121,MATCH(Clientes!$O2,Parametros_Digito!$B$112:$B$121,0)),""),"")</f>
        <v/>
      </c>
      <c r="M2" s="8" t="str">
        <f>IFERROR(IF(Clientes!$I2="Sí",INDEX(Parametros_Digito!$G$112:$G$121,MATCH(Clientes!$O2,Parametros_Digito!$B$112:$B$121,0)),""),"")</f>
        <v/>
      </c>
      <c r="N2" s="8" t="str">
        <f>IFERROR(IF(Clientes!$I2="Sí",INDEX(Parametros_Digito!$H$112:$H$121,MATCH(Clientes!$O2,Parametros_Digito!$B$112:$B$121,0)),""),"")</f>
        <v/>
      </c>
      <c r="O2" s="9" t="str">
        <f>IFERROR(IF(Clientes!$G2="Sí",INDEX(Parametros_Digito!$C$67:$C$76,MATCH(Clientes!$O2,Parametros_Digito!$B$67:$B$76,0)),""),"")</f>
        <v/>
      </c>
      <c r="P2" s="9" t="str">
        <f>IFERROR(IF(Clientes!$G2="Sí",INDEX(Parametros_Digito!$D$67:$D$76,MATCH(Clientes!$O2,Parametros_Digito!$B$67:$B$76,0)),""),"")</f>
        <v/>
      </c>
      <c r="Q2" s="9" t="str">
        <f>IFERROR(IF(Clientes!$G2="Sí",INDEX(Parametros_Digito!$E$67:$E$76,MATCH(Clientes!$O2,Parametros_Digito!$B$67:$B$76,0)),""),"")</f>
        <v/>
      </c>
      <c r="R2" s="9" t="str">
        <f>IFERROR(IF(Clientes!$G2="Sí",INDEX(Parametros_Digito!$F$67:$F$76,MATCH(Clientes!$O2,Parametros_Digito!$B$67:$B$76,0)),""),"")</f>
        <v/>
      </c>
      <c r="S2" s="9" t="str">
        <f>IFERROR(IF(Clientes!$G2="Sí",INDEX(Parametros_Digito!$G$67:$G$76,MATCH(Clientes!$O2,Parametros_Digito!$B$67:$B$76,0)),""),"")</f>
        <v/>
      </c>
      <c r="T2" s="9" t="str">
        <f>IFERROR(IF(Clientes!$G2="Sí",INDEX(Parametros_Digito!$H$67:$H$76,MATCH(Clientes!$O2,Parametros_Digito!$B$67:$B$76,0)),""),"")</f>
        <v/>
      </c>
      <c r="U2" s="9" t="str">
        <f>IFERROR(IF(Clientes!$G2="Sí",INDEX(Parametros_Digito!$I$67:$I$76,MATCH(Clientes!$O2,Parametros_Digito!$B$67:$B$76,0)),""),"")</f>
        <v/>
      </c>
      <c r="V2" s="9" t="str">
        <f>IFERROR(IF(Clientes!$G2="Sí",INDEX(Parametros_Digito!$J$67:$J$76,MATCH(Clientes!$O2,Parametros_Digito!$B$67:$B$76,0)),""),"")</f>
        <v/>
      </c>
      <c r="W2" s="9" t="str">
        <f>IFERROR(IF(Clientes!$G2="Sí",INDEX(Parametros_Digito!$K$67:$K$76,MATCH(Clientes!$O2,Parametros_Digito!$B$67:$B$76,0)),""),"")</f>
        <v/>
      </c>
      <c r="X2" s="9" t="str">
        <f>IFERROR(IF(Clientes!$G2="Sí",INDEX(Parametros_Digito!$L$67:$L$76,MATCH(Clientes!$O2,Parametros_Digito!$B$67:$B$76,0)),""),"")</f>
        <v/>
      </c>
      <c r="Y2" s="9" t="str">
        <f>IFERROR(IF(Clientes!$G2="Sí",INDEX(Parametros_Digito!$M$67:$M$76,MATCH(Clientes!$O2,Parametros_Digito!$B$67:$B$76,0)),""),"")</f>
        <v/>
      </c>
      <c r="Z2" s="9" t="str">
        <f>IFERROR(IF(Clientes!$G2="Sí",INDEX(Parametros_Digito!$N$67:$N$76,MATCH(Clientes!$O2,Parametros_Digito!$B$67:$B$76,0)),""),"")</f>
        <v/>
      </c>
      <c r="AA2" s="10" t="str">
        <f>IFERROR(IF(Clientes!$H2="Bimestral",INDEX(Parametros_Digito!$C$82:$C$91,MATCH(Clientes!$O2,Parametros_Digito!$B$82:$B$91,0)),""),"")</f>
        <v/>
      </c>
      <c r="AB2" s="10" t="str">
        <f>IFERROR(IF(Clientes!$H2="Bimestral",INDEX(Parametros_Digito!$D$82:$D$91,MATCH(Clientes!$O2,Parametros_Digito!$B$82:$B$91,0)),""),"")</f>
        <v/>
      </c>
      <c r="AC2" s="10" t="str">
        <f>IFERROR(IF(Clientes!$H2="Bimestral",INDEX(Parametros_Digito!$E$82:$E$91,MATCH(Clientes!$O2,Parametros_Digito!$B$82:$B$91,0)),""),"")</f>
        <v/>
      </c>
      <c r="AD2" s="10" t="str">
        <f>IFERROR(IF(Clientes!$H2="Bimestral",INDEX(Parametros_Digito!$F$82:$F$91,MATCH(Clientes!$O2,Parametros_Digito!$B$82:$B$91,0)),""),"")</f>
        <v/>
      </c>
      <c r="AE2" s="10" t="str">
        <f>IFERROR(IF(Clientes!$H2="Bimestral",INDEX(Parametros_Digito!$G$82:$G$91,MATCH(Clientes!$O2,Parametros_Digito!$B$82:$B$91,0)),""),"")</f>
        <v/>
      </c>
      <c r="AF2" s="10" t="str">
        <f>IFERROR(IF(Clientes!$H2="Bimestral",INDEX(Parametros_Digito!$H$82:$H$91,MATCH(Clientes!$O2,Parametros_Digito!$B$82:$B$91,0)),""),"")</f>
        <v/>
      </c>
      <c r="AG2" s="10" t="str">
        <f>IFERROR(IF(Clientes!$H2="Cuatrimestral",INDEX(Parametros_Digito!$C$97:$C$106,MATCH(Clientes!$O2,Parametros_Digito!$B$97:$B$106,0)),""),"")</f>
        <v/>
      </c>
      <c r="AH2" s="10" t="str">
        <f>IFERROR(IF(Clientes!$H2="Cuatrimestral",INDEX(Parametros_Digito!$D$97:$D$106,MATCH(Clientes!$O2,Parametros_Digito!$B$97:$B$106,0)),""),"")</f>
        <v/>
      </c>
      <c r="AI2" s="10" t="str">
        <f>IFERROR(IF(Clientes!$H2="Cuatrimestral",INDEX(Parametros_Digito!$E$97:$E$106,MATCH(Clientes!$O2,Parametros_Digito!$B$97:$B$106,0)),""),"")</f>
        <v/>
      </c>
      <c r="AJ2" s="11" t="str">
        <f>IFERROR(IF(Clientes!$J2&lt;&gt;"Sí","",IF(Clientes!$E2="Sí",INDEX(Parametros_Digito!$C$37:$C$46,MATCH(Clientes!$O2,Parametros_Digito!$B$37:$B$46,0)),INDEX(Parametros_Rango!$E$62:$E$81,MATCH(Clientes!$P2,Parametros_Rango!$B$62:$B$81,1)))),"")</f>
        <v/>
      </c>
      <c r="AK2" s="12" t="str">
        <f>IFERROR(IF(Clientes!$K2="Sí",INDEX(Parametros_Digito!$C$52:$C$61,MATCH(Clientes!$O2,Parametros_Digito!$B$52:$B$61,0)),""),"")</f>
        <v/>
      </c>
      <c r="AL2" s="12" t="str">
        <f>IFERROR(IF(Clientes!$K2="Sí",Parametros_Fijo!$B$16,""),"")</f>
        <v/>
      </c>
      <c r="AM2" s="13" t="str">
        <f>IFERROR(IF(Clientes!$L2="Bimestral",Parametros_Fijo!$B$8,""),"")</f>
        <v/>
      </c>
      <c r="AN2" s="13" t="str">
        <f>IFERROR(IF(Clientes!$L2="Bimestral",Parametros_Fijo!$C$8,""),"")</f>
        <v/>
      </c>
      <c r="AO2" s="13" t="str">
        <f>IFERROR(IF(Clientes!$L2="Bimestral",Parametros_Fijo!$D$8,""),"")</f>
        <v/>
      </c>
      <c r="AP2" s="13" t="str">
        <f>IFERROR(IF(Clientes!$L2="Bimestral",Parametros_Fijo!$E$8,""),"")</f>
        <v/>
      </c>
      <c r="AQ2" s="13" t="str">
        <f>IFERROR(IF(Clientes!$L2="Bimestral",Parametros_Fijo!$F$8,""),"")</f>
        <v/>
      </c>
      <c r="AR2" s="13" t="str">
        <f>IFERROR(IF(Clientes!$L2="Bimestral",Parametros_Fijo!$G$8,""),"")</f>
        <v/>
      </c>
      <c r="AS2" s="13" t="str">
        <f>IFERROR(IF(Clientes!$M2="Sí",Parametros_Fijo!$B$13,""),"")</f>
        <v/>
      </c>
      <c r="AT2" s="13" t="str">
        <f>IFERROR(IF(Clientes!$M2="Sí",Parametros_Fijo!$C$13,""),"")</f>
        <v/>
      </c>
      <c r="AU2" s="13" t="str">
        <f>IFERROR(IF(Clientes!$M2="Sí",Parametros_Fijo!$D$13,""),"")</f>
        <v/>
      </c>
      <c r="AV2" s="13" t="str">
        <f>IFERROR(IF(Clientes!$M2="Sí",Parametros_Fijo!$E$13,""),"")</f>
        <v/>
      </c>
      <c r="AW2" s="13" t="str">
        <f>IFERROR(IF(Clientes!$M2="Sí",Parametros_Fijo!$F$13,""),"")</f>
        <v/>
      </c>
      <c r="AX2" s="13" t="str">
        <f>IFERROR(IF(Clientes!$M2="Sí",Parametros_Fijo!$G$13,""),"")</f>
        <v/>
      </c>
      <c r="AY2" s="24" t="str">
        <f>IFERROR(IF(AND(Clientes!$F2="Sí",Clientes!$E2&lt;&gt;"Sí",Clientes!$D2="Jurídica"),INDEX(Parametros_Digito!$D$22:$D$31,MATCH(Clientes!$O2,Parametros_Digito!$B$22:$B$31,0)),""),"")</f>
        <v/>
      </c>
      <c r="AZ2" s="24" t="str">
        <f>IFERROR(IF(Clientes!$L2="Anual",DATE(2027,2,26),""),"")</f>
        <v/>
      </c>
    </row>
    <row r="3" spans="2:52" x14ac:dyDescent="0.25">
      <c r="B3" s="6" t="str">
        <f>IF(Clientes!B3="","",Clientes!B3)</f>
        <v/>
      </c>
      <c r="C3" s="6" t="str">
        <f>IF(Clientes!C3="","",Clientes!C3)</f>
        <v/>
      </c>
      <c r="D3" s="7" t="str">
        <f>IFERROR(IF(Clientes!$F3&lt;&gt;"Sí","",IF(Clientes!$E3="Sí",INDEX(Parametros_Digito!$D$7:$D$16,MATCH(Clientes!$O3,Parametros_Digito!$B$7:$B$16,0)),IF(Clientes!$D3="Jurídica",INDEX(Parametros_Digito!$C$22:$C$31,MATCH(Clientes!$O3,Parametros_Digito!$B$22:$B$31,0)),INDEX(Parametros_Rango!$E$7:$E$56,MATCH(Clientes!$P3,Parametros_Rango!$B$7:$B$56,1))))),"")</f>
        <v/>
      </c>
      <c r="E3" s="7" t="str">
        <f>IFERROR(IF(Clientes!$E3="Sí",INDEX(Parametros_Digito!$C$7:$C$16,MATCH(Clientes!$O3,Parametros_Digito!$B$7:$B$16,0)),""),"")</f>
        <v/>
      </c>
      <c r="F3" s="7" t="str">
        <f>IFERROR(IF(Clientes!$E3="Sí",INDEX(Parametros_Digito!$E$7:$E$16,MATCH(Clientes!$O3,Parametros_Digito!$B$7:$B$16,0)),""),"")</f>
        <v/>
      </c>
      <c r="G3" s="8" t="str">
        <f>IFERROR(IF(Clientes!$I3="Sí",INDEX(Parametros_Rango!$E$87:$E$91,MATCH(Clientes!$Q3,Parametros_Rango!$B$87:$B$91,1)),""),"")</f>
        <v/>
      </c>
      <c r="H3" s="8" t="str">
        <f>IFERROR(IF(Clientes!$I3="Sí",INDEX(Parametros_Rango!$E$97:$E$101,MATCH(Clientes!$Q3,Parametros_Rango!$B$97:$B$101,1)),""),"")</f>
        <v/>
      </c>
      <c r="I3" s="8" t="str">
        <f>IFERROR(IF(Clientes!$I3="Sí",INDEX(Parametros_Digito!$C$112:$C$121,MATCH(Clientes!$O3,Parametros_Digito!$B$112:$B$121,0)),""),"")</f>
        <v/>
      </c>
      <c r="J3" s="8" t="str">
        <f>IFERROR(IF(Clientes!$I3="Sí",INDEX(Parametros_Digito!$D$112:$D$121,MATCH(Clientes!$O3,Parametros_Digito!$B$112:$B$121,0)),""),"")</f>
        <v/>
      </c>
      <c r="K3" s="8" t="str">
        <f>IFERROR(IF(Clientes!$I3="Sí",INDEX(Parametros_Digito!$E$112:$E$121,MATCH(Clientes!$O3,Parametros_Digito!$B$112:$B$121,0)),""),"")</f>
        <v/>
      </c>
      <c r="L3" s="8" t="str">
        <f>IFERROR(IF(Clientes!$I3="Sí",INDEX(Parametros_Digito!$F$112:$F$121,MATCH(Clientes!$O3,Parametros_Digito!$B$112:$B$121,0)),""),"")</f>
        <v/>
      </c>
      <c r="M3" s="8" t="str">
        <f>IFERROR(IF(Clientes!$I3="Sí",INDEX(Parametros_Digito!$G$112:$G$121,MATCH(Clientes!$O3,Parametros_Digito!$B$112:$B$121,0)),""),"")</f>
        <v/>
      </c>
      <c r="N3" s="8" t="str">
        <f>IFERROR(IF(Clientes!$I3="Sí",INDEX(Parametros_Digito!$H$112:$H$121,MATCH(Clientes!$O3,Parametros_Digito!$B$112:$B$121,0)),""),"")</f>
        <v/>
      </c>
      <c r="O3" s="9" t="str">
        <f>IFERROR(IF(Clientes!$G3="Sí",INDEX(Parametros_Digito!$C$67:$C$76,MATCH(Clientes!$O3,Parametros_Digito!$B$67:$B$76,0)),""),"")</f>
        <v/>
      </c>
      <c r="P3" s="9" t="str">
        <f>IFERROR(IF(Clientes!$G3="Sí",INDEX(Parametros_Digito!$D$67:$D$76,MATCH(Clientes!$O3,Parametros_Digito!$B$67:$B$76,0)),""),"")</f>
        <v/>
      </c>
      <c r="Q3" s="9" t="str">
        <f>IFERROR(IF(Clientes!$G3="Sí",INDEX(Parametros_Digito!$E$67:$E$76,MATCH(Clientes!$O3,Parametros_Digito!$B$67:$B$76,0)),""),"")</f>
        <v/>
      </c>
      <c r="R3" s="9" t="str">
        <f>IFERROR(IF(Clientes!$G3="Sí",INDEX(Parametros_Digito!$F$67:$F$76,MATCH(Clientes!$O3,Parametros_Digito!$B$67:$B$76,0)),""),"")</f>
        <v/>
      </c>
      <c r="S3" s="9" t="str">
        <f>IFERROR(IF(Clientes!$G3="Sí",INDEX(Parametros_Digito!$G$67:$G$76,MATCH(Clientes!$O3,Parametros_Digito!$B$67:$B$76,0)),""),"")</f>
        <v/>
      </c>
      <c r="T3" s="9" t="str">
        <f>IFERROR(IF(Clientes!$G3="Sí",INDEX(Parametros_Digito!$H$67:$H$76,MATCH(Clientes!$O3,Parametros_Digito!$B$67:$B$76,0)),""),"")</f>
        <v/>
      </c>
      <c r="U3" s="9" t="str">
        <f>IFERROR(IF(Clientes!$G3="Sí",INDEX(Parametros_Digito!$I$67:$I$76,MATCH(Clientes!$O3,Parametros_Digito!$B$67:$B$76,0)),""),"")</f>
        <v/>
      </c>
      <c r="V3" s="9" t="str">
        <f>IFERROR(IF(Clientes!$G3="Sí",INDEX(Parametros_Digito!$J$67:$J$76,MATCH(Clientes!$O3,Parametros_Digito!$B$67:$B$76,0)),""),"")</f>
        <v/>
      </c>
      <c r="W3" s="9" t="str">
        <f>IFERROR(IF(Clientes!$G3="Sí",INDEX(Parametros_Digito!$K$67:$K$76,MATCH(Clientes!$O3,Parametros_Digito!$B$67:$B$76,0)),""),"")</f>
        <v/>
      </c>
      <c r="X3" s="9" t="str">
        <f>IFERROR(IF(Clientes!$G3="Sí",INDEX(Parametros_Digito!$L$67:$L$76,MATCH(Clientes!$O3,Parametros_Digito!$B$67:$B$76,0)),""),"")</f>
        <v/>
      </c>
      <c r="Y3" s="9" t="str">
        <f>IFERROR(IF(Clientes!$G3="Sí",INDEX(Parametros_Digito!$M$67:$M$76,MATCH(Clientes!$O3,Parametros_Digito!$B$67:$B$76,0)),""),"")</f>
        <v/>
      </c>
      <c r="Z3" s="9" t="str">
        <f>IFERROR(IF(Clientes!$G3="Sí",INDEX(Parametros_Digito!$N$67:$N$76,MATCH(Clientes!$O3,Parametros_Digito!$B$67:$B$76,0)),""),"")</f>
        <v/>
      </c>
      <c r="AA3" s="10" t="str">
        <f>IFERROR(IF(Clientes!$H3="Bimestral",INDEX(Parametros_Digito!$C$82:$C$91,MATCH(Clientes!$O3,Parametros_Digito!$B$82:$B$91,0)),""),"")</f>
        <v/>
      </c>
      <c r="AB3" s="10" t="str">
        <f>IFERROR(IF(Clientes!$H3="Bimestral",INDEX(Parametros_Digito!$D$82:$D$91,MATCH(Clientes!$O3,Parametros_Digito!$B$82:$B$91,0)),""),"")</f>
        <v/>
      </c>
      <c r="AC3" s="10" t="str">
        <f>IFERROR(IF(Clientes!$H3="Bimestral",INDEX(Parametros_Digito!$E$82:$E$91,MATCH(Clientes!$O3,Parametros_Digito!$B$82:$B$91,0)),""),"")</f>
        <v/>
      </c>
      <c r="AD3" s="10" t="str">
        <f>IFERROR(IF(Clientes!$H3="Bimestral",INDEX(Parametros_Digito!$F$82:$F$91,MATCH(Clientes!$O3,Parametros_Digito!$B$82:$B$91,0)),""),"")</f>
        <v/>
      </c>
      <c r="AE3" s="10" t="str">
        <f>IFERROR(IF(Clientes!$H3="Bimestral",INDEX(Parametros_Digito!$G$82:$G$91,MATCH(Clientes!$O3,Parametros_Digito!$B$82:$B$91,0)),""),"")</f>
        <v/>
      </c>
      <c r="AF3" s="10" t="str">
        <f>IFERROR(IF(Clientes!$H3="Bimestral",INDEX(Parametros_Digito!$H$82:$H$91,MATCH(Clientes!$O3,Parametros_Digito!$B$82:$B$91,0)),""),"")</f>
        <v/>
      </c>
      <c r="AG3" s="10" t="str">
        <f>IFERROR(IF(Clientes!$H3="Cuatrimestral",INDEX(Parametros_Digito!$C$97:$C$106,MATCH(Clientes!$O3,Parametros_Digito!$B$97:$B$106,0)),""),"")</f>
        <v/>
      </c>
      <c r="AH3" s="10" t="str">
        <f>IFERROR(IF(Clientes!$H3="Cuatrimestral",INDEX(Parametros_Digito!$D$97:$D$106,MATCH(Clientes!$O3,Parametros_Digito!$B$97:$B$106,0)),""),"")</f>
        <v/>
      </c>
      <c r="AI3" s="10" t="str">
        <f>IFERROR(IF(Clientes!$H3="Cuatrimestral",INDEX(Parametros_Digito!$E$97:$E$106,MATCH(Clientes!$O3,Parametros_Digito!$B$97:$B$106,0)),""),"")</f>
        <v/>
      </c>
      <c r="AJ3" s="11" t="str">
        <f>IFERROR(IF(Clientes!$J3&lt;&gt;"Sí","",IF(Clientes!$E3="Sí",INDEX(Parametros_Digito!$C$37:$C$46,MATCH(Clientes!$O3,Parametros_Digito!$B$37:$B$46,0)),INDEX(Parametros_Rango!$E$62:$E$81,MATCH(Clientes!$P3,Parametros_Rango!$B$62:$B$81,1)))),"")</f>
        <v/>
      </c>
      <c r="AK3" s="12" t="str">
        <f>IFERROR(IF(Clientes!$K3="Sí",INDEX(Parametros_Digito!$C$52:$C$61,MATCH(Clientes!$O3,Parametros_Digito!$B$52:$B$61,0)),""),"")</f>
        <v/>
      </c>
      <c r="AL3" s="12" t="str">
        <f>IFERROR(IF(Clientes!$K3="Sí",Parametros_Fijo!$B$16,""),"")</f>
        <v/>
      </c>
      <c r="AM3" s="13" t="str">
        <f>IFERROR(IF(Clientes!$L3="Bimestral",Parametros_Fijo!$B$8,""),"")</f>
        <v/>
      </c>
      <c r="AN3" s="13" t="str">
        <f>IFERROR(IF(Clientes!$L3="Bimestral",Parametros_Fijo!$C$8,""),"")</f>
        <v/>
      </c>
      <c r="AO3" s="13" t="str">
        <f>IFERROR(IF(Clientes!$L3="Bimestral",Parametros_Fijo!$D$8,""),"")</f>
        <v/>
      </c>
      <c r="AP3" s="13" t="str">
        <f>IFERROR(IF(Clientes!$L3="Bimestral",Parametros_Fijo!$E$8,""),"")</f>
        <v/>
      </c>
      <c r="AQ3" s="13" t="str">
        <f>IFERROR(IF(Clientes!$L3="Bimestral",Parametros_Fijo!$F$8,""),"")</f>
        <v/>
      </c>
      <c r="AR3" s="13" t="str">
        <f>IFERROR(IF(Clientes!$L3="Bimestral",Parametros_Fijo!$G$8,""),"")</f>
        <v/>
      </c>
      <c r="AS3" s="13" t="str">
        <f>IFERROR(IF(Clientes!$M3="Sí",Parametros_Fijo!$B$13,""),"")</f>
        <v/>
      </c>
      <c r="AT3" s="13" t="str">
        <f>IFERROR(IF(Clientes!$M3="Sí",Parametros_Fijo!$C$13,""),"")</f>
        <v/>
      </c>
      <c r="AU3" s="13" t="str">
        <f>IFERROR(IF(Clientes!$M3="Sí",Parametros_Fijo!$D$13,""),"")</f>
        <v/>
      </c>
      <c r="AV3" s="13" t="str">
        <f>IFERROR(IF(Clientes!$M3="Sí",Parametros_Fijo!$E$13,""),"")</f>
        <v/>
      </c>
      <c r="AW3" s="13" t="str">
        <f>IFERROR(IF(Clientes!$M3="Sí",Parametros_Fijo!$F$13,""),"")</f>
        <v/>
      </c>
      <c r="AX3" s="13" t="str">
        <f>IFERROR(IF(Clientes!$M3="Sí",Parametros_Fijo!$G$13,""),"")</f>
        <v/>
      </c>
      <c r="AY3" s="24" t="str">
        <f>IFERROR(IF(AND(Clientes!$F3="Sí",Clientes!$E3&lt;&gt;"Sí",Clientes!$D3="Jurídica"),INDEX(Parametros_Digito!$D$22:$D$31,MATCH(Clientes!$O3,Parametros_Digito!$B$22:$B$31,0)),""),"")</f>
        <v/>
      </c>
      <c r="AZ3" s="24" t="str">
        <f>IFERROR(IF(Clientes!$L3="Anual",DATE(2027,2,26),""),"")</f>
        <v/>
      </c>
    </row>
    <row r="4" spans="2:52" x14ac:dyDescent="0.25">
      <c r="B4" s="6" t="str">
        <f>IF(Clientes!B4="","",Clientes!B4)</f>
        <v/>
      </c>
      <c r="C4" s="6" t="str">
        <f>IF(Clientes!C4="","",Clientes!C4)</f>
        <v/>
      </c>
      <c r="D4" s="7" t="str">
        <f>IFERROR(IF(Clientes!$F4&lt;&gt;"Sí","",IF(Clientes!$E4="Sí",INDEX(Parametros_Digito!$D$7:$D$16,MATCH(Clientes!$O4,Parametros_Digito!$B$7:$B$16,0)),IF(Clientes!$D4="Jurídica",INDEX(Parametros_Digito!$C$22:$C$31,MATCH(Clientes!$O4,Parametros_Digito!$B$22:$B$31,0)),INDEX(Parametros_Rango!$E$7:$E$56,MATCH(Clientes!$P4,Parametros_Rango!$B$7:$B$56,1))))),"")</f>
        <v/>
      </c>
      <c r="E4" s="7" t="str">
        <f>IFERROR(IF(Clientes!$E4="Sí",INDEX(Parametros_Digito!$C$7:$C$16,MATCH(Clientes!$O4,Parametros_Digito!$B$7:$B$16,0)),""),"")</f>
        <v/>
      </c>
      <c r="F4" s="7" t="str">
        <f>IFERROR(IF(Clientes!$E4="Sí",INDEX(Parametros_Digito!$E$7:$E$16,MATCH(Clientes!$O4,Parametros_Digito!$B$7:$B$16,0)),""),"")</f>
        <v/>
      </c>
      <c r="G4" s="8" t="str">
        <f>IFERROR(IF(Clientes!$I4="Sí",INDEX(Parametros_Rango!$E$87:$E$91,MATCH(Clientes!$Q4,Parametros_Rango!$B$87:$B$91,1)),""),"")</f>
        <v/>
      </c>
      <c r="H4" s="8" t="str">
        <f>IFERROR(IF(Clientes!$I4="Sí",INDEX(Parametros_Rango!$E$97:$E$101,MATCH(Clientes!$Q4,Parametros_Rango!$B$97:$B$101,1)),""),"")</f>
        <v/>
      </c>
      <c r="I4" s="8" t="str">
        <f>IFERROR(IF(Clientes!$I4="Sí",INDEX(Parametros_Digito!$C$112:$C$121,MATCH(Clientes!$O4,Parametros_Digito!$B$112:$B$121,0)),""),"")</f>
        <v/>
      </c>
      <c r="J4" s="8" t="str">
        <f>IFERROR(IF(Clientes!$I4="Sí",INDEX(Parametros_Digito!$D$112:$D$121,MATCH(Clientes!$O4,Parametros_Digito!$B$112:$B$121,0)),""),"")</f>
        <v/>
      </c>
      <c r="K4" s="8" t="str">
        <f>IFERROR(IF(Clientes!$I4="Sí",INDEX(Parametros_Digito!$E$112:$E$121,MATCH(Clientes!$O4,Parametros_Digito!$B$112:$B$121,0)),""),"")</f>
        <v/>
      </c>
      <c r="L4" s="8" t="str">
        <f>IFERROR(IF(Clientes!$I4="Sí",INDEX(Parametros_Digito!$F$112:$F$121,MATCH(Clientes!$O4,Parametros_Digito!$B$112:$B$121,0)),""),"")</f>
        <v/>
      </c>
      <c r="M4" s="8" t="str">
        <f>IFERROR(IF(Clientes!$I4="Sí",INDEX(Parametros_Digito!$G$112:$G$121,MATCH(Clientes!$O4,Parametros_Digito!$B$112:$B$121,0)),""),"")</f>
        <v/>
      </c>
      <c r="N4" s="8" t="str">
        <f>IFERROR(IF(Clientes!$I4="Sí",INDEX(Parametros_Digito!$H$112:$H$121,MATCH(Clientes!$O4,Parametros_Digito!$B$112:$B$121,0)),""),"")</f>
        <v/>
      </c>
      <c r="O4" s="9" t="str">
        <f>IFERROR(IF(Clientes!$G4="Sí",INDEX(Parametros_Digito!$C$67:$C$76,MATCH(Clientes!$O4,Parametros_Digito!$B$67:$B$76,0)),""),"")</f>
        <v/>
      </c>
      <c r="P4" s="9" t="str">
        <f>IFERROR(IF(Clientes!$G4="Sí",INDEX(Parametros_Digito!$D$67:$D$76,MATCH(Clientes!$O4,Parametros_Digito!$B$67:$B$76,0)),""),"")</f>
        <v/>
      </c>
      <c r="Q4" s="9" t="str">
        <f>IFERROR(IF(Clientes!$G4="Sí",INDEX(Parametros_Digito!$E$67:$E$76,MATCH(Clientes!$O4,Parametros_Digito!$B$67:$B$76,0)),""),"")</f>
        <v/>
      </c>
      <c r="R4" s="9" t="str">
        <f>IFERROR(IF(Clientes!$G4="Sí",INDEX(Parametros_Digito!$F$67:$F$76,MATCH(Clientes!$O4,Parametros_Digito!$B$67:$B$76,0)),""),"")</f>
        <v/>
      </c>
      <c r="S4" s="9" t="str">
        <f>IFERROR(IF(Clientes!$G4="Sí",INDEX(Parametros_Digito!$G$67:$G$76,MATCH(Clientes!$O4,Parametros_Digito!$B$67:$B$76,0)),""),"")</f>
        <v/>
      </c>
      <c r="T4" s="9" t="str">
        <f>IFERROR(IF(Clientes!$G4="Sí",INDEX(Parametros_Digito!$H$67:$H$76,MATCH(Clientes!$O4,Parametros_Digito!$B$67:$B$76,0)),""),"")</f>
        <v/>
      </c>
      <c r="U4" s="9" t="str">
        <f>IFERROR(IF(Clientes!$G4="Sí",INDEX(Parametros_Digito!$I$67:$I$76,MATCH(Clientes!$O4,Parametros_Digito!$B$67:$B$76,0)),""),"")</f>
        <v/>
      </c>
      <c r="V4" s="9" t="str">
        <f>IFERROR(IF(Clientes!$G4="Sí",INDEX(Parametros_Digito!$J$67:$J$76,MATCH(Clientes!$O4,Parametros_Digito!$B$67:$B$76,0)),""),"")</f>
        <v/>
      </c>
      <c r="W4" s="9" t="str">
        <f>IFERROR(IF(Clientes!$G4="Sí",INDEX(Parametros_Digito!$K$67:$K$76,MATCH(Clientes!$O4,Parametros_Digito!$B$67:$B$76,0)),""),"")</f>
        <v/>
      </c>
      <c r="X4" s="9" t="str">
        <f>IFERROR(IF(Clientes!$G4="Sí",INDEX(Parametros_Digito!$L$67:$L$76,MATCH(Clientes!$O4,Parametros_Digito!$B$67:$B$76,0)),""),"")</f>
        <v/>
      </c>
      <c r="Y4" s="9" t="str">
        <f>IFERROR(IF(Clientes!$G4="Sí",INDEX(Parametros_Digito!$M$67:$M$76,MATCH(Clientes!$O4,Parametros_Digito!$B$67:$B$76,0)),""),"")</f>
        <v/>
      </c>
      <c r="Z4" s="9" t="str">
        <f>IFERROR(IF(Clientes!$G4="Sí",INDEX(Parametros_Digito!$N$67:$N$76,MATCH(Clientes!$O4,Parametros_Digito!$B$67:$B$76,0)),""),"")</f>
        <v/>
      </c>
      <c r="AA4" s="10" t="str">
        <f>IFERROR(IF(Clientes!$H4="Bimestral",INDEX(Parametros_Digito!$C$82:$C$91,MATCH(Clientes!$O4,Parametros_Digito!$B$82:$B$91,0)),""),"")</f>
        <v/>
      </c>
      <c r="AB4" s="10" t="str">
        <f>IFERROR(IF(Clientes!$H4="Bimestral",INDEX(Parametros_Digito!$D$82:$D$91,MATCH(Clientes!$O4,Parametros_Digito!$B$82:$B$91,0)),""),"")</f>
        <v/>
      </c>
      <c r="AC4" s="10" t="str">
        <f>IFERROR(IF(Clientes!$H4="Bimestral",INDEX(Parametros_Digito!$E$82:$E$91,MATCH(Clientes!$O4,Parametros_Digito!$B$82:$B$91,0)),""),"")</f>
        <v/>
      </c>
      <c r="AD4" s="10" t="str">
        <f>IFERROR(IF(Clientes!$H4="Bimestral",INDEX(Parametros_Digito!$F$82:$F$91,MATCH(Clientes!$O4,Parametros_Digito!$B$82:$B$91,0)),""),"")</f>
        <v/>
      </c>
      <c r="AE4" s="10" t="str">
        <f>IFERROR(IF(Clientes!$H4="Bimestral",INDEX(Parametros_Digito!$G$82:$G$91,MATCH(Clientes!$O4,Parametros_Digito!$B$82:$B$91,0)),""),"")</f>
        <v/>
      </c>
      <c r="AF4" s="10" t="str">
        <f>IFERROR(IF(Clientes!$H4="Bimestral",INDEX(Parametros_Digito!$H$82:$H$91,MATCH(Clientes!$O4,Parametros_Digito!$B$82:$B$91,0)),""),"")</f>
        <v/>
      </c>
      <c r="AG4" s="10" t="str">
        <f>IFERROR(IF(Clientes!$H4="Cuatrimestral",INDEX(Parametros_Digito!$C$97:$C$106,MATCH(Clientes!$O4,Parametros_Digito!$B$97:$B$106,0)),""),"")</f>
        <v/>
      </c>
      <c r="AH4" s="10" t="str">
        <f>IFERROR(IF(Clientes!$H4="Cuatrimestral",INDEX(Parametros_Digito!$D$97:$D$106,MATCH(Clientes!$O4,Parametros_Digito!$B$97:$B$106,0)),""),"")</f>
        <v/>
      </c>
      <c r="AI4" s="10" t="str">
        <f>IFERROR(IF(Clientes!$H4="Cuatrimestral",INDEX(Parametros_Digito!$E$97:$E$106,MATCH(Clientes!$O4,Parametros_Digito!$B$97:$B$106,0)),""),"")</f>
        <v/>
      </c>
      <c r="AJ4" s="11" t="str">
        <f>IFERROR(IF(Clientes!$J4&lt;&gt;"Sí","",IF(Clientes!$E4="Sí",INDEX(Parametros_Digito!$C$37:$C$46,MATCH(Clientes!$O4,Parametros_Digito!$B$37:$B$46,0)),INDEX(Parametros_Rango!$E$62:$E$81,MATCH(Clientes!$P4,Parametros_Rango!$B$62:$B$81,1)))),"")</f>
        <v/>
      </c>
      <c r="AK4" s="12" t="str">
        <f>IFERROR(IF(Clientes!$K4="Sí",INDEX(Parametros_Digito!$C$52:$C$61,MATCH(Clientes!$O4,Parametros_Digito!$B$52:$B$61,0)),""),"")</f>
        <v/>
      </c>
      <c r="AL4" s="12" t="str">
        <f>IFERROR(IF(Clientes!$K4="Sí",Parametros_Fijo!$B$16,""),"")</f>
        <v/>
      </c>
      <c r="AM4" s="13" t="str">
        <f>IFERROR(IF(Clientes!$L4="Bimestral",Parametros_Fijo!$B$8,""),"")</f>
        <v/>
      </c>
      <c r="AN4" s="13" t="str">
        <f>IFERROR(IF(Clientes!$L4="Bimestral",Parametros_Fijo!$C$8,""),"")</f>
        <v/>
      </c>
      <c r="AO4" s="13" t="str">
        <f>IFERROR(IF(Clientes!$L4="Bimestral",Parametros_Fijo!$D$8,""),"")</f>
        <v/>
      </c>
      <c r="AP4" s="13" t="str">
        <f>IFERROR(IF(Clientes!$L4="Bimestral",Parametros_Fijo!$E$8,""),"")</f>
        <v/>
      </c>
      <c r="AQ4" s="13" t="str">
        <f>IFERROR(IF(Clientes!$L4="Bimestral",Parametros_Fijo!$F$8,""),"")</f>
        <v/>
      </c>
      <c r="AR4" s="13" t="str">
        <f>IFERROR(IF(Clientes!$L4="Bimestral",Parametros_Fijo!$G$8,""),"")</f>
        <v/>
      </c>
      <c r="AS4" s="13" t="str">
        <f>IFERROR(IF(Clientes!$M4="Sí",Parametros_Fijo!$B$13,""),"")</f>
        <v/>
      </c>
      <c r="AT4" s="13" t="str">
        <f>IFERROR(IF(Clientes!$M4="Sí",Parametros_Fijo!$C$13,""),"")</f>
        <v/>
      </c>
      <c r="AU4" s="13" t="str">
        <f>IFERROR(IF(Clientes!$M4="Sí",Parametros_Fijo!$D$13,""),"")</f>
        <v/>
      </c>
      <c r="AV4" s="13" t="str">
        <f>IFERROR(IF(Clientes!$M4="Sí",Parametros_Fijo!$E$13,""),"")</f>
        <v/>
      </c>
      <c r="AW4" s="13" t="str">
        <f>IFERROR(IF(Clientes!$M4="Sí",Parametros_Fijo!$F$13,""),"")</f>
        <v/>
      </c>
      <c r="AX4" s="13" t="str">
        <f>IFERROR(IF(Clientes!$M4="Sí",Parametros_Fijo!$G$13,""),"")</f>
        <v/>
      </c>
      <c r="AY4" s="24" t="str">
        <f>IFERROR(IF(AND(Clientes!$F4="Sí",Clientes!$E4&lt;&gt;"Sí",Clientes!$D4="Jurídica"),INDEX(Parametros_Digito!$D$22:$D$31,MATCH(Clientes!$O4,Parametros_Digito!$B$22:$B$31,0)),""),"")</f>
        <v/>
      </c>
      <c r="AZ4" s="24" t="str">
        <f>IFERROR(IF(Clientes!$L4="Anual",DATE(2027,2,26),""),"")</f>
        <v/>
      </c>
    </row>
    <row r="5" spans="2:52" x14ac:dyDescent="0.25">
      <c r="B5" s="6" t="str">
        <f>IF(Clientes!B5="","",Clientes!B5)</f>
        <v/>
      </c>
      <c r="C5" s="6" t="str">
        <f>IF(Clientes!C5="","",Clientes!C5)</f>
        <v/>
      </c>
      <c r="D5" s="7" t="str">
        <f>IFERROR(IF(Clientes!$F5&lt;&gt;"Sí","",IF(Clientes!$E5="Sí",INDEX(Parametros_Digito!$D$7:$D$16,MATCH(Clientes!$O5,Parametros_Digito!$B$7:$B$16,0)),IF(Clientes!$D5="Jurídica",INDEX(Parametros_Digito!$C$22:$C$31,MATCH(Clientes!$O5,Parametros_Digito!$B$22:$B$31,0)),INDEX(Parametros_Rango!$E$7:$E$56,MATCH(Clientes!$P5,Parametros_Rango!$B$7:$B$56,1))))),"")</f>
        <v/>
      </c>
      <c r="E5" s="7" t="str">
        <f>IFERROR(IF(Clientes!$E5="Sí",INDEX(Parametros_Digito!$C$7:$C$16,MATCH(Clientes!$O5,Parametros_Digito!$B$7:$B$16,0)),""),"")</f>
        <v/>
      </c>
      <c r="F5" s="7" t="str">
        <f>IFERROR(IF(Clientes!$E5="Sí",INDEX(Parametros_Digito!$E$7:$E$16,MATCH(Clientes!$O5,Parametros_Digito!$B$7:$B$16,0)),""),"")</f>
        <v/>
      </c>
      <c r="G5" s="8" t="str">
        <f>IFERROR(IF(Clientes!$I5="Sí",INDEX(Parametros_Rango!$E$87:$E$91,MATCH(Clientes!$Q5,Parametros_Rango!$B$87:$B$91,1)),""),"")</f>
        <v/>
      </c>
      <c r="H5" s="8" t="str">
        <f>IFERROR(IF(Clientes!$I5="Sí",INDEX(Parametros_Rango!$E$97:$E$101,MATCH(Clientes!$Q5,Parametros_Rango!$B$97:$B$101,1)),""),"")</f>
        <v/>
      </c>
      <c r="I5" s="8" t="str">
        <f>IFERROR(IF(Clientes!$I5="Sí",INDEX(Parametros_Digito!$C$112:$C$121,MATCH(Clientes!$O5,Parametros_Digito!$B$112:$B$121,0)),""),"")</f>
        <v/>
      </c>
      <c r="J5" s="8" t="str">
        <f>IFERROR(IF(Clientes!$I5="Sí",INDEX(Parametros_Digito!$D$112:$D$121,MATCH(Clientes!$O5,Parametros_Digito!$B$112:$B$121,0)),""),"")</f>
        <v/>
      </c>
      <c r="K5" s="8" t="str">
        <f>IFERROR(IF(Clientes!$I5="Sí",INDEX(Parametros_Digito!$E$112:$E$121,MATCH(Clientes!$O5,Parametros_Digito!$B$112:$B$121,0)),""),"")</f>
        <v/>
      </c>
      <c r="L5" s="8" t="str">
        <f>IFERROR(IF(Clientes!$I5="Sí",INDEX(Parametros_Digito!$F$112:$F$121,MATCH(Clientes!$O5,Parametros_Digito!$B$112:$B$121,0)),""),"")</f>
        <v/>
      </c>
      <c r="M5" s="8" t="str">
        <f>IFERROR(IF(Clientes!$I5="Sí",INDEX(Parametros_Digito!$G$112:$G$121,MATCH(Clientes!$O5,Parametros_Digito!$B$112:$B$121,0)),""),"")</f>
        <v/>
      </c>
      <c r="N5" s="8" t="str">
        <f>IFERROR(IF(Clientes!$I5="Sí",INDEX(Parametros_Digito!$H$112:$H$121,MATCH(Clientes!$O5,Parametros_Digito!$B$112:$B$121,0)),""),"")</f>
        <v/>
      </c>
      <c r="O5" s="9" t="str">
        <f>IFERROR(IF(Clientes!$G5="Sí",INDEX(Parametros_Digito!$C$67:$C$76,MATCH(Clientes!$O5,Parametros_Digito!$B$67:$B$76,0)),""),"")</f>
        <v/>
      </c>
      <c r="P5" s="9" t="str">
        <f>IFERROR(IF(Clientes!$G5="Sí",INDEX(Parametros_Digito!$D$67:$D$76,MATCH(Clientes!$O5,Parametros_Digito!$B$67:$B$76,0)),""),"")</f>
        <v/>
      </c>
      <c r="Q5" s="9" t="str">
        <f>IFERROR(IF(Clientes!$G5="Sí",INDEX(Parametros_Digito!$E$67:$E$76,MATCH(Clientes!$O5,Parametros_Digito!$B$67:$B$76,0)),""),"")</f>
        <v/>
      </c>
      <c r="R5" s="9" t="str">
        <f>IFERROR(IF(Clientes!$G5="Sí",INDEX(Parametros_Digito!$F$67:$F$76,MATCH(Clientes!$O5,Parametros_Digito!$B$67:$B$76,0)),""),"")</f>
        <v/>
      </c>
      <c r="S5" s="9" t="str">
        <f>IFERROR(IF(Clientes!$G5="Sí",INDEX(Parametros_Digito!$G$67:$G$76,MATCH(Clientes!$O5,Parametros_Digito!$B$67:$B$76,0)),""),"")</f>
        <v/>
      </c>
      <c r="T5" s="9" t="str">
        <f>IFERROR(IF(Clientes!$G5="Sí",INDEX(Parametros_Digito!$H$67:$H$76,MATCH(Clientes!$O5,Parametros_Digito!$B$67:$B$76,0)),""),"")</f>
        <v/>
      </c>
      <c r="U5" s="9" t="str">
        <f>IFERROR(IF(Clientes!$G5="Sí",INDEX(Parametros_Digito!$I$67:$I$76,MATCH(Clientes!$O5,Parametros_Digito!$B$67:$B$76,0)),""),"")</f>
        <v/>
      </c>
      <c r="V5" s="9" t="str">
        <f>IFERROR(IF(Clientes!$G5="Sí",INDEX(Parametros_Digito!$J$67:$J$76,MATCH(Clientes!$O5,Parametros_Digito!$B$67:$B$76,0)),""),"")</f>
        <v/>
      </c>
      <c r="W5" s="9" t="str">
        <f>IFERROR(IF(Clientes!$G5="Sí",INDEX(Parametros_Digito!$K$67:$K$76,MATCH(Clientes!$O5,Parametros_Digito!$B$67:$B$76,0)),""),"")</f>
        <v/>
      </c>
      <c r="X5" s="9" t="str">
        <f>IFERROR(IF(Clientes!$G5="Sí",INDEX(Parametros_Digito!$L$67:$L$76,MATCH(Clientes!$O5,Parametros_Digito!$B$67:$B$76,0)),""),"")</f>
        <v/>
      </c>
      <c r="Y5" s="9" t="str">
        <f>IFERROR(IF(Clientes!$G5="Sí",INDEX(Parametros_Digito!$M$67:$M$76,MATCH(Clientes!$O5,Parametros_Digito!$B$67:$B$76,0)),""),"")</f>
        <v/>
      </c>
      <c r="Z5" s="9" t="str">
        <f>IFERROR(IF(Clientes!$G5="Sí",INDEX(Parametros_Digito!$N$67:$N$76,MATCH(Clientes!$O5,Parametros_Digito!$B$67:$B$76,0)),""),"")</f>
        <v/>
      </c>
      <c r="AA5" s="10" t="str">
        <f>IFERROR(IF(Clientes!$H5="Bimestral",INDEX(Parametros_Digito!$C$82:$C$91,MATCH(Clientes!$O5,Parametros_Digito!$B$82:$B$91,0)),""),"")</f>
        <v/>
      </c>
      <c r="AB5" s="10" t="str">
        <f>IFERROR(IF(Clientes!$H5="Bimestral",INDEX(Parametros_Digito!$D$82:$D$91,MATCH(Clientes!$O5,Parametros_Digito!$B$82:$B$91,0)),""),"")</f>
        <v/>
      </c>
      <c r="AC5" s="10" t="str">
        <f>IFERROR(IF(Clientes!$H5="Bimestral",INDEX(Parametros_Digito!$E$82:$E$91,MATCH(Clientes!$O5,Parametros_Digito!$B$82:$B$91,0)),""),"")</f>
        <v/>
      </c>
      <c r="AD5" s="10" t="str">
        <f>IFERROR(IF(Clientes!$H5="Bimestral",INDEX(Parametros_Digito!$F$82:$F$91,MATCH(Clientes!$O5,Parametros_Digito!$B$82:$B$91,0)),""),"")</f>
        <v/>
      </c>
      <c r="AE5" s="10" t="str">
        <f>IFERROR(IF(Clientes!$H5="Bimestral",INDEX(Parametros_Digito!$G$82:$G$91,MATCH(Clientes!$O5,Parametros_Digito!$B$82:$B$91,0)),""),"")</f>
        <v/>
      </c>
      <c r="AF5" s="10" t="str">
        <f>IFERROR(IF(Clientes!$H5="Bimestral",INDEX(Parametros_Digito!$H$82:$H$91,MATCH(Clientes!$O5,Parametros_Digito!$B$82:$B$91,0)),""),"")</f>
        <v/>
      </c>
      <c r="AG5" s="10" t="str">
        <f>IFERROR(IF(Clientes!$H5="Cuatrimestral",INDEX(Parametros_Digito!$C$97:$C$106,MATCH(Clientes!$O5,Parametros_Digito!$B$97:$B$106,0)),""),"")</f>
        <v/>
      </c>
      <c r="AH5" s="10" t="str">
        <f>IFERROR(IF(Clientes!$H5="Cuatrimestral",INDEX(Parametros_Digito!$D$97:$D$106,MATCH(Clientes!$O5,Parametros_Digito!$B$97:$B$106,0)),""),"")</f>
        <v/>
      </c>
      <c r="AI5" s="10" t="str">
        <f>IFERROR(IF(Clientes!$H5="Cuatrimestral",INDEX(Parametros_Digito!$E$97:$E$106,MATCH(Clientes!$O5,Parametros_Digito!$B$97:$B$106,0)),""),"")</f>
        <v/>
      </c>
      <c r="AJ5" s="11" t="str">
        <f>IFERROR(IF(Clientes!$J5&lt;&gt;"Sí","",IF(Clientes!$E5="Sí",INDEX(Parametros_Digito!$C$37:$C$46,MATCH(Clientes!$O5,Parametros_Digito!$B$37:$B$46,0)),INDEX(Parametros_Rango!$E$62:$E$81,MATCH(Clientes!$P5,Parametros_Rango!$B$62:$B$81,1)))),"")</f>
        <v/>
      </c>
      <c r="AK5" s="12" t="str">
        <f>IFERROR(IF(Clientes!$K5="Sí",INDEX(Parametros_Digito!$C$52:$C$61,MATCH(Clientes!$O5,Parametros_Digito!$B$52:$B$61,0)),""),"")</f>
        <v/>
      </c>
      <c r="AL5" s="12" t="str">
        <f>IFERROR(IF(Clientes!$K5="Sí",Parametros_Fijo!$B$16,""),"")</f>
        <v/>
      </c>
      <c r="AM5" s="13" t="str">
        <f>IFERROR(IF(Clientes!$L5="Bimestral",Parametros_Fijo!$B$8,""),"")</f>
        <v/>
      </c>
      <c r="AN5" s="13" t="str">
        <f>IFERROR(IF(Clientes!$L5="Bimestral",Parametros_Fijo!$C$8,""),"")</f>
        <v/>
      </c>
      <c r="AO5" s="13" t="str">
        <f>IFERROR(IF(Clientes!$L5="Bimestral",Parametros_Fijo!$D$8,""),"")</f>
        <v/>
      </c>
      <c r="AP5" s="13" t="str">
        <f>IFERROR(IF(Clientes!$L5="Bimestral",Parametros_Fijo!$E$8,""),"")</f>
        <v/>
      </c>
      <c r="AQ5" s="13" t="str">
        <f>IFERROR(IF(Clientes!$L5="Bimestral",Parametros_Fijo!$F$8,""),"")</f>
        <v/>
      </c>
      <c r="AR5" s="13" t="str">
        <f>IFERROR(IF(Clientes!$L5="Bimestral",Parametros_Fijo!$G$8,""),"")</f>
        <v/>
      </c>
      <c r="AS5" s="13" t="str">
        <f>IFERROR(IF(Clientes!$M5="Sí",Parametros_Fijo!$B$13,""),"")</f>
        <v/>
      </c>
      <c r="AT5" s="13" t="str">
        <f>IFERROR(IF(Clientes!$M5="Sí",Parametros_Fijo!$C$13,""),"")</f>
        <v/>
      </c>
      <c r="AU5" s="13" t="str">
        <f>IFERROR(IF(Clientes!$M5="Sí",Parametros_Fijo!$D$13,""),"")</f>
        <v/>
      </c>
      <c r="AV5" s="13" t="str">
        <f>IFERROR(IF(Clientes!$M5="Sí",Parametros_Fijo!$E$13,""),"")</f>
        <v/>
      </c>
      <c r="AW5" s="13" t="str">
        <f>IFERROR(IF(Clientes!$M5="Sí",Parametros_Fijo!$F$13,""),"")</f>
        <v/>
      </c>
      <c r="AX5" s="13" t="str">
        <f>IFERROR(IF(Clientes!$M5="Sí",Parametros_Fijo!$G$13,""),"")</f>
        <v/>
      </c>
      <c r="AY5" s="24" t="str">
        <f>IFERROR(IF(AND(Clientes!$F5="Sí",Clientes!$E5&lt;&gt;"Sí",Clientes!$D5="Jurídica"),INDEX(Parametros_Digito!$D$22:$D$31,MATCH(Clientes!$O5,Parametros_Digito!$B$22:$B$31,0)),""),"")</f>
        <v/>
      </c>
      <c r="AZ5" s="24" t="str">
        <f>IFERROR(IF(Clientes!$L5="Anual",DATE(2027,2,26),""),"")</f>
        <v/>
      </c>
    </row>
    <row r="6" spans="2:52" x14ac:dyDescent="0.25">
      <c r="B6" s="6" t="str">
        <f>IF(Clientes!B6="","",Clientes!B6)</f>
        <v/>
      </c>
      <c r="C6" s="6" t="str">
        <f>IF(Clientes!C6="","",Clientes!C6)</f>
        <v/>
      </c>
      <c r="D6" s="7" t="str">
        <f>IFERROR(IF(Clientes!$F6&lt;&gt;"Sí","",IF(Clientes!$E6="Sí",INDEX(Parametros_Digito!$D$7:$D$16,MATCH(Clientes!$O6,Parametros_Digito!$B$7:$B$16,0)),IF(Clientes!$D6="Jurídica",INDEX(Parametros_Digito!$C$22:$C$31,MATCH(Clientes!$O6,Parametros_Digito!$B$22:$B$31,0)),INDEX(Parametros_Rango!$E$7:$E$56,MATCH(Clientes!$P6,Parametros_Rango!$B$7:$B$56,1))))),"")</f>
        <v/>
      </c>
      <c r="E6" s="7" t="str">
        <f>IFERROR(IF(Clientes!$E6="Sí",INDEX(Parametros_Digito!$C$7:$C$16,MATCH(Clientes!$O6,Parametros_Digito!$B$7:$B$16,0)),""),"")</f>
        <v/>
      </c>
      <c r="F6" s="7" t="str">
        <f>IFERROR(IF(Clientes!$E6="Sí",INDEX(Parametros_Digito!$E$7:$E$16,MATCH(Clientes!$O6,Parametros_Digito!$B$7:$B$16,0)),""),"")</f>
        <v/>
      </c>
      <c r="G6" s="8" t="str">
        <f>IFERROR(IF(Clientes!$I6="Sí",INDEX(Parametros_Rango!$E$87:$E$91,MATCH(Clientes!$Q6,Parametros_Rango!$B$87:$B$91,1)),""),"")</f>
        <v/>
      </c>
      <c r="H6" s="8" t="str">
        <f>IFERROR(IF(Clientes!$I6="Sí",INDEX(Parametros_Rango!$E$97:$E$101,MATCH(Clientes!$Q6,Parametros_Rango!$B$97:$B$101,1)),""),"")</f>
        <v/>
      </c>
      <c r="I6" s="8" t="str">
        <f>IFERROR(IF(Clientes!$I6="Sí",INDEX(Parametros_Digito!$C$112:$C$121,MATCH(Clientes!$O6,Parametros_Digito!$B$112:$B$121,0)),""),"")</f>
        <v/>
      </c>
      <c r="J6" s="8" t="str">
        <f>IFERROR(IF(Clientes!$I6="Sí",INDEX(Parametros_Digito!$D$112:$D$121,MATCH(Clientes!$O6,Parametros_Digito!$B$112:$B$121,0)),""),"")</f>
        <v/>
      </c>
      <c r="K6" s="8" t="str">
        <f>IFERROR(IF(Clientes!$I6="Sí",INDEX(Parametros_Digito!$E$112:$E$121,MATCH(Clientes!$O6,Parametros_Digito!$B$112:$B$121,0)),""),"")</f>
        <v/>
      </c>
      <c r="L6" s="8" t="str">
        <f>IFERROR(IF(Clientes!$I6="Sí",INDEX(Parametros_Digito!$F$112:$F$121,MATCH(Clientes!$O6,Parametros_Digito!$B$112:$B$121,0)),""),"")</f>
        <v/>
      </c>
      <c r="M6" s="8" t="str">
        <f>IFERROR(IF(Clientes!$I6="Sí",INDEX(Parametros_Digito!$G$112:$G$121,MATCH(Clientes!$O6,Parametros_Digito!$B$112:$B$121,0)),""),"")</f>
        <v/>
      </c>
      <c r="N6" s="8" t="str">
        <f>IFERROR(IF(Clientes!$I6="Sí",INDEX(Parametros_Digito!$H$112:$H$121,MATCH(Clientes!$O6,Parametros_Digito!$B$112:$B$121,0)),""),"")</f>
        <v/>
      </c>
      <c r="O6" s="9" t="str">
        <f>IFERROR(IF(Clientes!$G6="Sí",INDEX(Parametros_Digito!$C$67:$C$76,MATCH(Clientes!$O6,Parametros_Digito!$B$67:$B$76,0)),""),"")</f>
        <v/>
      </c>
      <c r="P6" s="9" t="str">
        <f>IFERROR(IF(Clientes!$G6="Sí",INDEX(Parametros_Digito!$D$67:$D$76,MATCH(Clientes!$O6,Parametros_Digito!$B$67:$B$76,0)),""),"")</f>
        <v/>
      </c>
      <c r="Q6" s="9" t="str">
        <f>IFERROR(IF(Clientes!$G6="Sí",INDEX(Parametros_Digito!$E$67:$E$76,MATCH(Clientes!$O6,Parametros_Digito!$B$67:$B$76,0)),""),"")</f>
        <v/>
      </c>
      <c r="R6" s="9" t="str">
        <f>IFERROR(IF(Clientes!$G6="Sí",INDEX(Parametros_Digito!$F$67:$F$76,MATCH(Clientes!$O6,Parametros_Digito!$B$67:$B$76,0)),""),"")</f>
        <v/>
      </c>
      <c r="S6" s="9" t="str">
        <f>IFERROR(IF(Clientes!$G6="Sí",INDEX(Parametros_Digito!$G$67:$G$76,MATCH(Clientes!$O6,Parametros_Digito!$B$67:$B$76,0)),""),"")</f>
        <v/>
      </c>
      <c r="T6" s="9" t="str">
        <f>IFERROR(IF(Clientes!$G6="Sí",INDEX(Parametros_Digito!$H$67:$H$76,MATCH(Clientes!$O6,Parametros_Digito!$B$67:$B$76,0)),""),"")</f>
        <v/>
      </c>
      <c r="U6" s="9" t="str">
        <f>IFERROR(IF(Clientes!$G6="Sí",INDEX(Parametros_Digito!$I$67:$I$76,MATCH(Clientes!$O6,Parametros_Digito!$B$67:$B$76,0)),""),"")</f>
        <v/>
      </c>
      <c r="V6" s="9" t="str">
        <f>IFERROR(IF(Clientes!$G6="Sí",INDEX(Parametros_Digito!$J$67:$J$76,MATCH(Clientes!$O6,Parametros_Digito!$B$67:$B$76,0)),""),"")</f>
        <v/>
      </c>
      <c r="W6" s="9" t="str">
        <f>IFERROR(IF(Clientes!$G6="Sí",INDEX(Parametros_Digito!$K$67:$K$76,MATCH(Clientes!$O6,Parametros_Digito!$B$67:$B$76,0)),""),"")</f>
        <v/>
      </c>
      <c r="X6" s="9" t="str">
        <f>IFERROR(IF(Clientes!$G6="Sí",INDEX(Parametros_Digito!$L$67:$L$76,MATCH(Clientes!$O6,Parametros_Digito!$B$67:$B$76,0)),""),"")</f>
        <v/>
      </c>
      <c r="Y6" s="9" t="str">
        <f>IFERROR(IF(Clientes!$G6="Sí",INDEX(Parametros_Digito!$M$67:$M$76,MATCH(Clientes!$O6,Parametros_Digito!$B$67:$B$76,0)),""),"")</f>
        <v/>
      </c>
      <c r="Z6" s="9" t="str">
        <f>IFERROR(IF(Clientes!$G6="Sí",INDEX(Parametros_Digito!$N$67:$N$76,MATCH(Clientes!$O6,Parametros_Digito!$B$67:$B$76,0)),""),"")</f>
        <v/>
      </c>
      <c r="AA6" s="10" t="str">
        <f>IFERROR(IF(Clientes!$H6="Bimestral",INDEX(Parametros_Digito!$C$82:$C$91,MATCH(Clientes!$O6,Parametros_Digito!$B$82:$B$91,0)),""),"")</f>
        <v/>
      </c>
      <c r="AB6" s="10" t="str">
        <f>IFERROR(IF(Clientes!$H6="Bimestral",INDEX(Parametros_Digito!$D$82:$D$91,MATCH(Clientes!$O6,Parametros_Digito!$B$82:$B$91,0)),""),"")</f>
        <v/>
      </c>
      <c r="AC6" s="10" t="str">
        <f>IFERROR(IF(Clientes!$H6="Bimestral",INDEX(Parametros_Digito!$E$82:$E$91,MATCH(Clientes!$O6,Parametros_Digito!$B$82:$B$91,0)),""),"")</f>
        <v/>
      </c>
      <c r="AD6" s="10" t="str">
        <f>IFERROR(IF(Clientes!$H6="Bimestral",INDEX(Parametros_Digito!$F$82:$F$91,MATCH(Clientes!$O6,Parametros_Digito!$B$82:$B$91,0)),""),"")</f>
        <v/>
      </c>
      <c r="AE6" s="10" t="str">
        <f>IFERROR(IF(Clientes!$H6="Bimestral",INDEX(Parametros_Digito!$G$82:$G$91,MATCH(Clientes!$O6,Parametros_Digito!$B$82:$B$91,0)),""),"")</f>
        <v/>
      </c>
      <c r="AF6" s="10" t="str">
        <f>IFERROR(IF(Clientes!$H6="Bimestral",INDEX(Parametros_Digito!$H$82:$H$91,MATCH(Clientes!$O6,Parametros_Digito!$B$82:$B$91,0)),""),"")</f>
        <v/>
      </c>
      <c r="AG6" s="10" t="str">
        <f>IFERROR(IF(Clientes!$H6="Cuatrimestral",INDEX(Parametros_Digito!$C$97:$C$106,MATCH(Clientes!$O6,Parametros_Digito!$B$97:$B$106,0)),""),"")</f>
        <v/>
      </c>
      <c r="AH6" s="10" t="str">
        <f>IFERROR(IF(Clientes!$H6="Cuatrimestral",INDEX(Parametros_Digito!$D$97:$D$106,MATCH(Clientes!$O6,Parametros_Digito!$B$97:$B$106,0)),""),"")</f>
        <v/>
      </c>
      <c r="AI6" s="10" t="str">
        <f>IFERROR(IF(Clientes!$H6="Cuatrimestral",INDEX(Parametros_Digito!$E$97:$E$106,MATCH(Clientes!$O6,Parametros_Digito!$B$97:$B$106,0)),""),"")</f>
        <v/>
      </c>
      <c r="AJ6" s="11" t="str">
        <f>IFERROR(IF(Clientes!$J6&lt;&gt;"Sí","",IF(Clientes!$E6="Sí",INDEX(Parametros_Digito!$C$37:$C$46,MATCH(Clientes!$O6,Parametros_Digito!$B$37:$B$46,0)),INDEX(Parametros_Rango!$E$62:$E$81,MATCH(Clientes!$P6,Parametros_Rango!$B$62:$B$81,1)))),"")</f>
        <v/>
      </c>
      <c r="AK6" s="12" t="str">
        <f>IFERROR(IF(Clientes!$K6="Sí",INDEX(Parametros_Digito!$C$52:$C$61,MATCH(Clientes!$O6,Parametros_Digito!$B$52:$B$61,0)),""),"")</f>
        <v/>
      </c>
      <c r="AL6" s="12" t="str">
        <f>IFERROR(IF(Clientes!$K6="Sí",Parametros_Fijo!$B$16,""),"")</f>
        <v/>
      </c>
      <c r="AM6" s="13" t="str">
        <f>IFERROR(IF(Clientes!$L6="Bimestral",Parametros_Fijo!$B$8,""),"")</f>
        <v/>
      </c>
      <c r="AN6" s="13" t="str">
        <f>IFERROR(IF(Clientes!$L6="Bimestral",Parametros_Fijo!$C$8,""),"")</f>
        <v/>
      </c>
      <c r="AO6" s="13" t="str">
        <f>IFERROR(IF(Clientes!$L6="Bimestral",Parametros_Fijo!$D$8,""),"")</f>
        <v/>
      </c>
      <c r="AP6" s="13" t="str">
        <f>IFERROR(IF(Clientes!$L6="Bimestral",Parametros_Fijo!$E$8,""),"")</f>
        <v/>
      </c>
      <c r="AQ6" s="13" t="str">
        <f>IFERROR(IF(Clientes!$L6="Bimestral",Parametros_Fijo!$F$8,""),"")</f>
        <v/>
      </c>
      <c r="AR6" s="13" t="str">
        <f>IFERROR(IF(Clientes!$L6="Bimestral",Parametros_Fijo!$G$8,""),"")</f>
        <v/>
      </c>
      <c r="AS6" s="13" t="str">
        <f>IFERROR(IF(Clientes!$M6="Sí",Parametros_Fijo!$B$13,""),"")</f>
        <v/>
      </c>
      <c r="AT6" s="13" t="str">
        <f>IFERROR(IF(Clientes!$M6="Sí",Parametros_Fijo!$C$13,""),"")</f>
        <v/>
      </c>
      <c r="AU6" s="13" t="str">
        <f>IFERROR(IF(Clientes!$M6="Sí",Parametros_Fijo!$D$13,""),"")</f>
        <v/>
      </c>
      <c r="AV6" s="13" t="str">
        <f>IFERROR(IF(Clientes!$M6="Sí",Parametros_Fijo!$E$13,""),"")</f>
        <v/>
      </c>
      <c r="AW6" s="13" t="str">
        <f>IFERROR(IF(Clientes!$M6="Sí",Parametros_Fijo!$F$13,""),"")</f>
        <v/>
      </c>
      <c r="AX6" s="13" t="str">
        <f>IFERROR(IF(Clientes!$M6="Sí",Parametros_Fijo!$G$13,""),"")</f>
        <v/>
      </c>
      <c r="AY6" s="24" t="str">
        <f>IFERROR(IF(AND(Clientes!$F6="Sí",Clientes!$E6&lt;&gt;"Sí",Clientes!$D6="Jurídica"),INDEX(Parametros_Digito!$D$22:$D$31,MATCH(Clientes!$O6,Parametros_Digito!$B$22:$B$31,0)),""),"")</f>
        <v/>
      </c>
      <c r="AZ6" s="24" t="str">
        <f>IFERROR(IF(Clientes!$L6="Anual",DATE(2027,2,26),""),"")</f>
        <v/>
      </c>
    </row>
    <row r="7" spans="2:52" x14ac:dyDescent="0.25">
      <c r="B7" s="6" t="str">
        <f>IF(Clientes!B7="","",Clientes!B7)</f>
        <v/>
      </c>
      <c r="C7" s="6" t="str">
        <f>IF(Clientes!C7="","",Clientes!C7)</f>
        <v/>
      </c>
      <c r="D7" s="7" t="str">
        <f>IFERROR(IF(Clientes!$F7&lt;&gt;"Sí","",IF(Clientes!$E7="Sí",INDEX(Parametros_Digito!$D$7:$D$16,MATCH(Clientes!$O7,Parametros_Digito!$B$7:$B$16,0)),IF(Clientes!$D7="Jurídica",INDEX(Parametros_Digito!$C$22:$C$31,MATCH(Clientes!$O7,Parametros_Digito!$B$22:$B$31,0)),INDEX(Parametros_Rango!$E$7:$E$56,MATCH(Clientes!$P7,Parametros_Rango!$B$7:$B$56,1))))),"")</f>
        <v/>
      </c>
      <c r="E7" s="7" t="str">
        <f>IFERROR(IF(Clientes!$E7="Sí",INDEX(Parametros_Digito!$C$7:$C$16,MATCH(Clientes!$O7,Parametros_Digito!$B$7:$B$16,0)),""),"")</f>
        <v/>
      </c>
      <c r="F7" s="7" t="str">
        <f>IFERROR(IF(Clientes!$E7="Sí",INDEX(Parametros_Digito!$E$7:$E$16,MATCH(Clientes!$O7,Parametros_Digito!$B$7:$B$16,0)),""),"")</f>
        <v/>
      </c>
      <c r="G7" s="8" t="str">
        <f>IFERROR(IF(Clientes!$I7="Sí",INDEX(Parametros_Rango!$E$87:$E$91,MATCH(Clientes!$Q7,Parametros_Rango!$B$87:$B$91,1)),""),"")</f>
        <v/>
      </c>
      <c r="H7" s="8" t="str">
        <f>IFERROR(IF(Clientes!$I7="Sí",INDEX(Parametros_Rango!$E$97:$E$101,MATCH(Clientes!$Q7,Parametros_Rango!$B$97:$B$101,1)),""),"")</f>
        <v/>
      </c>
      <c r="I7" s="8" t="str">
        <f>IFERROR(IF(Clientes!$I7="Sí",INDEX(Parametros_Digito!$C$112:$C$121,MATCH(Clientes!$O7,Parametros_Digito!$B$112:$B$121,0)),""),"")</f>
        <v/>
      </c>
      <c r="J7" s="8" t="str">
        <f>IFERROR(IF(Clientes!$I7="Sí",INDEX(Parametros_Digito!$D$112:$D$121,MATCH(Clientes!$O7,Parametros_Digito!$B$112:$B$121,0)),""),"")</f>
        <v/>
      </c>
      <c r="K7" s="8" t="str">
        <f>IFERROR(IF(Clientes!$I7="Sí",INDEX(Parametros_Digito!$E$112:$E$121,MATCH(Clientes!$O7,Parametros_Digito!$B$112:$B$121,0)),""),"")</f>
        <v/>
      </c>
      <c r="L7" s="8" t="str">
        <f>IFERROR(IF(Clientes!$I7="Sí",INDEX(Parametros_Digito!$F$112:$F$121,MATCH(Clientes!$O7,Parametros_Digito!$B$112:$B$121,0)),""),"")</f>
        <v/>
      </c>
      <c r="M7" s="8" t="str">
        <f>IFERROR(IF(Clientes!$I7="Sí",INDEX(Parametros_Digito!$G$112:$G$121,MATCH(Clientes!$O7,Parametros_Digito!$B$112:$B$121,0)),""),"")</f>
        <v/>
      </c>
      <c r="N7" s="8" t="str">
        <f>IFERROR(IF(Clientes!$I7="Sí",INDEX(Parametros_Digito!$H$112:$H$121,MATCH(Clientes!$O7,Parametros_Digito!$B$112:$B$121,0)),""),"")</f>
        <v/>
      </c>
      <c r="O7" s="9" t="str">
        <f>IFERROR(IF(Clientes!$G7="Sí",INDEX(Parametros_Digito!$C$67:$C$76,MATCH(Clientes!$O7,Parametros_Digito!$B$67:$B$76,0)),""),"")</f>
        <v/>
      </c>
      <c r="P7" s="9" t="str">
        <f>IFERROR(IF(Clientes!$G7="Sí",INDEX(Parametros_Digito!$D$67:$D$76,MATCH(Clientes!$O7,Parametros_Digito!$B$67:$B$76,0)),""),"")</f>
        <v/>
      </c>
      <c r="Q7" s="9" t="str">
        <f>IFERROR(IF(Clientes!$G7="Sí",INDEX(Parametros_Digito!$E$67:$E$76,MATCH(Clientes!$O7,Parametros_Digito!$B$67:$B$76,0)),""),"")</f>
        <v/>
      </c>
      <c r="R7" s="9" t="str">
        <f>IFERROR(IF(Clientes!$G7="Sí",INDEX(Parametros_Digito!$F$67:$F$76,MATCH(Clientes!$O7,Parametros_Digito!$B$67:$B$76,0)),""),"")</f>
        <v/>
      </c>
      <c r="S7" s="9" t="str">
        <f>IFERROR(IF(Clientes!$G7="Sí",INDEX(Parametros_Digito!$G$67:$G$76,MATCH(Clientes!$O7,Parametros_Digito!$B$67:$B$76,0)),""),"")</f>
        <v/>
      </c>
      <c r="T7" s="9" t="str">
        <f>IFERROR(IF(Clientes!$G7="Sí",INDEX(Parametros_Digito!$H$67:$H$76,MATCH(Clientes!$O7,Parametros_Digito!$B$67:$B$76,0)),""),"")</f>
        <v/>
      </c>
      <c r="U7" s="9" t="str">
        <f>IFERROR(IF(Clientes!$G7="Sí",INDEX(Parametros_Digito!$I$67:$I$76,MATCH(Clientes!$O7,Parametros_Digito!$B$67:$B$76,0)),""),"")</f>
        <v/>
      </c>
      <c r="V7" s="9" t="str">
        <f>IFERROR(IF(Clientes!$G7="Sí",INDEX(Parametros_Digito!$J$67:$J$76,MATCH(Clientes!$O7,Parametros_Digito!$B$67:$B$76,0)),""),"")</f>
        <v/>
      </c>
      <c r="W7" s="9" t="str">
        <f>IFERROR(IF(Clientes!$G7="Sí",INDEX(Parametros_Digito!$K$67:$K$76,MATCH(Clientes!$O7,Parametros_Digito!$B$67:$B$76,0)),""),"")</f>
        <v/>
      </c>
      <c r="X7" s="9" t="str">
        <f>IFERROR(IF(Clientes!$G7="Sí",INDEX(Parametros_Digito!$L$67:$L$76,MATCH(Clientes!$O7,Parametros_Digito!$B$67:$B$76,0)),""),"")</f>
        <v/>
      </c>
      <c r="Y7" s="9" t="str">
        <f>IFERROR(IF(Clientes!$G7="Sí",INDEX(Parametros_Digito!$M$67:$M$76,MATCH(Clientes!$O7,Parametros_Digito!$B$67:$B$76,0)),""),"")</f>
        <v/>
      </c>
      <c r="Z7" s="9" t="str">
        <f>IFERROR(IF(Clientes!$G7="Sí",INDEX(Parametros_Digito!$N$67:$N$76,MATCH(Clientes!$O7,Parametros_Digito!$B$67:$B$76,0)),""),"")</f>
        <v/>
      </c>
      <c r="AA7" s="10" t="str">
        <f>IFERROR(IF(Clientes!$H7="Bimestral",INDEX(Parametros_Digito!$C$82:$C$91,MATCH(Clientes!$O7,Parametros_Digito!$B$82:$B$91,0)),""),"")</f>
        <v/>
      </c>
      <c r="AB7" s="10" t="str">
        <f>IFERROR(IF(Clientes!$H7="Bimestral",INDEX(Parametros_Digito!$D$82:$D$91,MATCH(Clientes!$O7,Parametros_Digito!$B$82:$B$91,0)),""),"")</f>
        <v/>
      </c>
      <c r="AC7" s="10" t="str">
        <f>IFERROR(IF(Clientes!$H7="Bimestral",INDEX(Parametros_Digito!$E$82:$E$91,MATCH(Clientes!$O7,Parametros_Digito!$B$82:$B$91,0)),""),"")</f>
        <v/>
      </c>
      <c r="AD7" s="10" t="str">
        <f>IFERROR(IF(Clientes!$H7="Bimestral",INDEX(Parametros_Digito!$F$82:$F$91,MATCH(Clientes!$O7,Parametros_Digito!$B$82:$B$91,0)),""),"")</f>
        <v/>
      </c>
      <c r="AE7" s="10" t="str">
        <f>IFERROR(IF(Clientes!$H7="Bimestral",INDEX(Parametros_Digito!$G$82:$G$91,MATCH(Clientes!$O7,Parametros_Digito!$B$82:$B$91,0)),""),"")</f>
        <v/>
      </c>
      <c r="AF7" s="10" t="str">
        <f>IFERROR(IF(Clientes!$H7="Bimestral",INDEX(Parametros_Digito!$H$82:$H$91,MATCH(Clientes!$O7,Parametros_Digito!$B$82:$B$91,0)),""),"")</f>
        <v/>
      </c>
      <c r="AG7" s="10" t="str">
        <f>IFERROR(IF(Clientes!$H7="Cuatrimestral",INDEX(Parametros_Digito!$C$97:$C$106,MATCH(Clientes!$O7,Parametros_Digito!$B$97:$B$106,0)),""),"")</f>
        <v/>
      </c>
      <c r="AH7" s="10" t="str">
        <f>IFERROR(IF(Clientes!$H7="Cuatrimestral",INDEX(Parametros_Digito!$D$97:$D$106,MATCH(Clientes!$O7,Parametros_Digito!$B$97:$B$106,0)),""),"")</f>
        <v/>
      </c>
      <c r="AI7" s="10" t="str">
        <f>IFERROR(IF(Clientes!$H7="Cuatrimestral",INDEX(Parametros_Digito!$E$97:$E$106,MATCH(Clientes!$O7,Parametros_Digito!$B$97:$B$106,0)),""),"")</f>
        <v/>
      </c>
      <c r="AJ7" s="11" t="str">
        <f>IFERROR(IF(Clientes!$J7&lt;&gt;"Sí","",IF(Clientes!$E7="Sí",INDEX(Parametros_Digito!$C$37:$C$46,MATCH(Clientes!$O7,Parametros_Digito!$B$37:$B$46,0)),INDEX(Parametros_Rango!$E$62:$E$81,MATCH(Clientes!$P7,Parametros_Rango!$B$62:$B$81,1)))),"")</f>
        <v/>
      </c>
      <c r="AK7" s="12" t="str">
        <f>IFERROR(IF(Clientes!$K7="Sí",INDEX(Parametros_Digito!$C$52:$C$61,MATCH(Clientes!$O7,Parametros_Digito!$B$52:$B$61,0)),""),"")</f>
        <v/>
      </c>
      <c r="AL7" s="12" t="str">
        <f>IFERROR(IF(Clientes!$K7="Sí",Parametros_Fijo!$B$16,""),"")</f>
        <v/>
      </c>
      <c r="AM7" s="13" t="str">
        <f>IFERROR(IF(Clientes!$L7="Bimestral",Parametros_Fijo!$B$8,""),"")</f>
        <v/>
      </c>
      <c r="AN7" s="13" t="str">
        <f>IFERROR(IF(Clientes!$L7="Bimestral",Parametros_Fijo!$C$8,""),"")</f>
        <v/>
      </c>
      <c r="AO7" s="13" t="str">
        <f>IFERROR(IF(Clientes!$L7="Bimestral",Parametros_Fijo!$D$8,""),"")</f>
        <v/>
      </c>
      <c r="AP7" s="13" t="str">
        <f>IFERROR(IF(Clientes!$L7="Bimestral",Parametros_Fijo!$E$8,""),"")</f>
        <v/>
      </c>
      <c r="AQ7" s="13" t="str">
        <f>IFERROR(IF(Clientes!$L7="Bimestral",Parametros_Fijo!$F$8,""),"")</f>
        <v/>
      </c>
      <c r="AR7" s="13" t="str">
        <f>IFERROR(IF(Clientes!$L7="Bimestral",Parametros_Fijo!$G$8,""),"")</f>
        <v/>
      </c>
      <c r="AS7" s="13" t="str">
        <f>IFERROR(IF(Clientes!$M7="Sí",Parametros_Fijo!$B$13,""),"")</f>
        <v/>
      </c>
      <c r="AT7" s="13" t="str">
        <f>IFERROR(IF(Clientes!$M7="Sí",Parametros_Fijo!$C$13,""),"")</f>
        <v/>
      </c>
      <c r="AU7" s="13" t="str">
        <f>IFERROR(IF(Clientes!$M7="Sí",Parametros_Fijo!$D$13,""),"")</f>
        <v/>
      </c>
      <c r="AV7" s="13" t="str">
        <f>IFERROR(IF(Clientes!$M7="Sí",Parametros_Fijo!$E$13,""),"")</f>
        <v/>
      </c>
      <c r="AW7" s="13" t="str">
        <f>IFERROR(IF(Clientes!$M7="Sí",Parametros_Fijo!$F$13,""),"")</f>
        <v/>
      </c>
      <c r="AX7" s="13" t="str">
        <f>IFERROR(IF(Clientes!$M7="Sí",Parametros_Fijo!$G$13,""),"")</f>
        <v/>
      </c>
      <c r="AY7" s="24" t="str">
        <f>IFERROR(IF(AND(Clientes!$F7="Sí",Clientes!$E7&lt;&gt;"Sí",Clientes!$D7="Jurídica"),INDEX(Parametros_Digito!$D$22:$D$31,MATCH(Clientes!$O7,Parametros_Digito!$B$22:$B$31,0)),""),"")</f>
        <v/>
      </c>
      <c r="AZ7" s="24" t="str">
        <f>IFERROR(IF(Clientes!$L7="Anual",DATE(2027,2,26),""),"")</f>
        <v/>
      </c>
    </row>
    <row r="8" spans="2:52" x14ac:dyDescent="0.25">
      <c r="B8" s="6" t="str">
        <f>IF(Clientes!B8="","",Clientes!B8)</f>
        <v/>
      </c>
      <c r="C8" s="6" t="str">
        <f>IF(Clientes!C8="","",Clientes!C8)</f>
        <v/>
      </c>
      <c r="D8" s="7" t="str">
        <f>IFERROR(IF(Clientes!$F8&lt;&gt;"Sí","",IF(Clientes!$E8="Sí",INDEX(Parametros_Digito!$D$7:$D$16,MATCH(Clientes!$O8,Parametros_Digito!$B$7:$B$16,0)),IF(Clientes!$D8="Jurídica",INDEX(Parametros_Digito!$C$22:$C$31,MATCH(Clientes!$O8,Parametros_Digito!$B$22:$B$31,0)),INDEX(Parametros_Rango!$E$7:$E$56,MATCH(Clientes!$P8,Parametros_Rango!$B$7:$B$56,1))))),"")</f>
        <v/>
      </c>
      <c r="E8" s="7" t="str">
        <f>IFERROR(IF(Clientes!$E8="Sí",INDEX(Parametros_Digito!$C$7:$C$16,MATCH(Clientes!$O8,Parametros_Digito!$B$7:$B$16,0)),""),"")</f>
        <v/>
      </c>
      <c r="F8" s="7" t="str">
        <f>IFERROR(IF(Clientes!$E8="Sí",INDEX(Parametros_Digito!$E$7:$E$16,MATCH(Clientes!$O8,Parametros_Digito!$B$7:$B$16,0)),""),"")</f>
        <v/>
      </c>
      <c r="G8" s="8" t="str">
        <f>IFERROR(IF(Clientes!$I8="Sí",INDEX(Parametros_Rango!$E$87:$E$91,MATCH(Clientes!$Q8,Parametros_Rango!$B$87:$B$91,1)),""),"")</f>
        <v/>
      </c>
      <c r="H8" s="8" t="str">
        <f>IFERROR(IF(Clientes!$I8="Sí",INDEX(Parametros_Rango!$E$97:$E$101,MATCH(Clientes!$Q8,Parametros_Rango!$B$97:$B$101,1)),""),"")</f>
        <v/>
      </c>
      <c r="I8" s="8" t="str">
        <f>IFERROR(IF(Clientes!$I8="Sí",INDEX(Parametros_Digito!$C$112:$C$121,MATCH(Clientes!$O8,Parametros_Digito!$B$112:$B$121,0)),""),"")</f>
        <v/>
      </c>
      <c r="J8" s="8" t="str">
        <f>IFERROR(IF(Clientes!$I8="Sí",INDEX(Parametros_Digito!$D$112:$D$121,MATCH(Clientes!$O8,Parametros_Digito!$B$112:$B$121,0)),""),"")</f>
        <v/>
      </c>
      <c r="K8" s="8" t="str">
        <f>IFERROR(IF(Clientes!$I8="Sí",INDEX(Parametros_Digito!$E$112:$E$121,MATCH(Clientes!$O8,Parametros_Digito!$B$112:$B$121,0)),""),"")</f>
        <v/>
      </c>
      <c r="L8" s="8" t="str">
        <f>IFERROR(IF(Clientes!$I8="Sí",INDEX(Parametros_Digito!$F$112:$F$121,MATCH(Clientes!$O8,Parametros_Digito!$B$112:$B$121,0)),""),"")</f>
        <v/>
      </c>
      <c r="M8" s="8" t="str">
        <f>IFERROR(IF(Clientes!$I8="Sí",INDEX(Parametros_Digito!$G$112:$G$121,MATCH(Clientes!$O8,Parametros_Digito!$B$112:$B$121,0)),""),"")</f>
        <v/>
      </c>
      <c r="N8" s="8" t="str">
        <f>IFERROR(IF(Clientes!$I8="Sí",INDEX(Parametros_Digito!$H$112:$H$121,MATCH(Clientes!$O8,Parametros_Digito!$B$112:$B$121,0)),""),"")</f>
        <v/>
      </c>
      <c r="O8" s="9" t="str">
        <f>IFERROR(IF(Clientes!$G8="Sí",INDEX(Parametros_Digito!$C$67:$C$76,MATCH(Clientes!$O8,Parametros_Digito!$B$67:$B$76,0)),""),"")</f>
        <v/>
      </c>
      <c r="P8" s="9" t="str">
        <f>IFERROR(IF(Clientes!$G8="Sí",INDEX(Parametros_Digito!$D$67:$D$76,MATCH(Clientes!$O8,Parametros_Digito!$B$67:$B$76,0)),""),"")</f>
        <v/>
      </c>
      <c r="Q8" s="9" t="str">
        <f>IFERROR(IF(Clientes!$G8="Sí",INDEX(Parametros_Digito!$E$67:$E$76,MATCH(Clientes!$O8,Parametros_Digito!$B$67:$B$76,0)),""),"")</f>
        <v/>
      </c>
      <c r="R8" s="9" t="str">
        <f>IFERROR(IF(Clientes!$G8="Sí",INDEX(Parametros_Digito!$F$67:$F$76,MATCH(Clientes!$O8,Parametros_Digito!$B$67:$B$76,0)),""),"")</f>
        <v/>
      </c>
      <c r="S8" s="9" t="str">
        <f>IFERROR(IF(Clientes!$G8="Sí",INDEX(Parametros_Digito!$G$67:$G$76,MATCH(Clientes!$O8,Parametros_Digito!$B$67:$B$76,0)),""),"")</f>
        <v/>
      </c>
      <c r="T8" s="9" t="str">
        <f>IFERROR(IF(Clientes!$G8="Sí",INDEX(Parametros_Digito!$H$67:$H$76,MATCH(Clientes!$O8,Parametros_Digito!$B$67:$B$76,0)),""),"")</f>
        <v/>
      </c>
      <c r="U8" s="9" t="str">
        <f>IFERROR(IF(Clientes!$G8="Sí",INDEX(Parametros_Digito!$I$67:$I$76,MATCH(Clientes!$O8,Parametros_Digito!$B$67:$B$76,0)),""),"")</f>
        <v/>
      </c>
      <c r="V8" s="9" t="str">
        <f>IFERROR(IF(Clientes!$G8="Sí",INDEX(Parametros_Digito!$J$67:$J$76,MATCH(Clientes!$O8,Parametros_Digito!$B$67:$B$76,0)),""),"")</f>
        <v/>
      </c>
      <c r="W8" s="9" t="str">
        <f>IFERROR(IF(Clientes!$G8="Sí",INDEX(Parametros_Digito!$K$67:$K$76,MATCH(Clientes!$O8,Parametros_Digito!$B$67:$B$76,0)),""),"")</f>
        <v/>
      </c>
      <c r="X8" s="9" t="str">
        <f>IFERROR(IF(Clientes!$G8="Sí",INDEX(Parametros_Digito!$L$67:$L$76,MATCH(Clientes!$O8,Parametros_Digito!$B$67:$B$76,0)),""),"")</f>
        <v/>
      </c>
      <c r="Y8" s="9" t="str">
        <f>IFERROR(IF(Clientes!$G8="Sí",INDEX(Parametros_Digito!$M$67:$M$76,MATCH(Clientes!$O8,Parametros_Digito!$B$67:$B$76,0)),""),"")</f>
        <v/>
      </c>
      <c r="Z8" s="9" t="str">
        <f>IFERROR(IF(Clientes!$G8="Sí",INDEX(Parametros_Digito!$N$67:$N$76,MATCH(Clientes!$O8,Parametros_Digito!$B$67:$B$76,0)),""),"")</f>
        <v/>
      </c>
      <c r="AA8" s="10" t="str">
        <f>IFERROR(IF(Clientes!$H8="Bimestral",INDEX(Parametros_Digito!$C$82:$C$91,MATCH(Clientes!$O8,Parametros_Digito!$B$82:$B$91,0)),""),"")</f>
        <v/>
      </c>
      <c r="AB8" s="10" t="str">
        <f>IFERROR(IF(Clientes!$H8="Bimestral",INDEX(Parametros_Digito!$D$82:$D$91,MATCH(Clientes!$O8,Parametros_Digito!$B$82:$B$91,0)),""),"")</f>
        <v/>
      </c>
      <c r="AC8" s="10" t="str">
        <f>IFERROR(IF(Clientes!$H8="Bimestral",INDEX(Parametros_Digito!$E$82:$E$91,MATCH(Clientes!$O8,Parametros_Digito!$B$82:$B$91,0)),""),"")</f>
        <v/>
      </c>
      <c r="AD8" s="10" t="str">
        <f>IFERROR(IF(Clientes!$H8="Bimestral",INDEX(Parametros_Digito!$F$82:$F$91,MATCH(Clientes!$O8,Parametros_Digito!$B$82:$B$91,0)),""),"")</f>
        <v/>
      </c>
      <c r="AE8" s="10" t="str">
        <f>IFERROR(IF(Clientes!$H8="Bimestral",INDEX(Parametros_Digito!$G$82:$G$91,MATCH(Clientes!$O8,Parametros_Digito!$B$82:$B$91,0)),""),"")</f>
        <v/>
      </c>
      <c r="AF8" s="10" t="str">
        <f>IFERROR(IF(Clientes!$H8="Bimestral",INDEX(Parametros_Digito!$H$82:$H$91,MATCH(Clientes!$O8,Parametros_Digito!$B$82:$B$91,0)),""),"")</f>
        <v/>
      </c>
      <c r="AG8" s="10" t="str">
        <f>IFERROR(IF(Clientes!$H8="Cuatrimestral",INDEX(Parametros_Digito!$C$97:$C$106,MATCH(Clientes!$O8,Parametros_Digito!$B$97:$B$106,0)),""),"")</f>
        <v/>
      </c>
      <c r="AH8" s="10" t="str">
        <f>IFERROR(IF(Clientes!$H8="Cuatrimestral",INDEX(Parametros_Digito!$D$97:$D$106,MATCH(Clientes!$O8,Parametros_Digito!$B$97:$B$106,0)),""),"")</f>
        <v/>
      </c>
      <c r="AI8" s="10" t="str">
        <f>IFERROR(IF(Clientes!$H8="Cuatrimestral",INDEX(Parametros_Digito!$E$97:$E$106,MATCH(Clientes!$O8,Parametros_Digito!$B$97:$B$106,0)),""),"")</f>
        <v/>
      </c>
      <c r="AJ8" s="11" t="str">
        <f>IFERROR(IF(Clientes!$J8&lt;&gt;"Sí","",IF(Clientes!$E8="Sí",INDEX(Parametros_Digito!$C$37:$C$46,MATCH(Clientes!$O8,Parametros_Digito!$B$37:$B$46,0)),INDEX(Parametros_Rango!$E$62:$E$81,MATCH(Clientes!$P8,Parametros_Rango!$B$62:$B$81,1)))),"")</f>
        <v/>
      </c>
      <c r="AK8" s="12" t="str">
        <f>IFERROR(IF(Clientes!$K8="Sí",INDEX(Parametros_Digito!$C$52:$C$61,MATCH(Clientes!$O8,Parametros_Digito!$B$52:$B$61,0)),""),"")</f>
        <v/>
      </c>
      <c r="AL8" s="12" t="str">
        <f>IFERROR(IF(Clientes!$K8="Sí",Parametros_Fijo!$B$16,""),"")</f>
        <v/>
      </c>
      <c r="AM8" s="13" t="str">
        <f>IFERROR(IF(Clientes!$L8="Bimestral",Parametros_Fijo!$B$8,""),"")</f>
        <v/>
      </c>
      <c r="AN8" s="13" t="str">
        <f>IFERROR(IF(Clientes!$L8="Bimestral",Parametros_Fijo!$C$8,""),"")</f>
        <v/>
      </c>
      <c r="AO8" s="13" t="str">
        <f>IFERROR(IF(Clientes!$L8="Bimestral",Parametros_Fijo!$D$8,""),"")</f>
        <v/>
      </c>
      <c r="AP8" s="13" t="str">
        <f>IFERROR(IF(Clientes!$L8="Bimestral",Parametros_Fijo!$E$8,""),"")</f>
        <v/>
      </c>
      <c r="AQ8" s="13" t="str">
        <f>IFERROR(IF(Clientes!$L8="Bimestral",Parametros_Fijo!$F$8,""),"")</f>
        <v/>
      </c>
      <c r="AR8" s="13" t="str">
        <f>IFERROR(IF(Clientes!$L8="Bimestral",Parametros_Fijo!$G$8,""),"")</f>
        <v/>
      </c>
      <c r="AS8" s="13" t="str">
        <f>IFERROR(IF(Clientes!$M8="Sí",Parametros_Fijo!$B$13,""),"")</f>
        <v/>
      </c>
      <c r="AT8" s="13" t="str">
        <f>IFERROR(IF(Clientes!$M8="Sí",Parametros_Fijo!$C$13,""),"")</f>
        <v/>
      </c>
      <c r="AU8" s="13" t="str">
        <f>IFERROR(IF(Clientes!$M8="Sí",Parametros_Fijo!$D$13,""),"")</f>
        <v/>
      </c>
      <c r="AV8" s="13" t="str">
        <f>IFERROR(IF(Clientes!$M8="Sí",Parametros_Fijo!$E$13,""),"")</f>
        <v/>
      </c>
      <c r="AW8" s="13" t="str">
        <f>IFERROR(IF(Clientes!$M8="Sí",Parametros_Fijo!$F$13,""),"")</f>
        <v/>
      </c>
      <c r="AX8" s="13" t="str">
        <f>IFERROR(IF(Clientes!$M8="Sí",Parametros_Fijo!$G$13,""),"")</f>
        <v/>
      </c>
      <c r="AY8" s="24" t="str">
        <f>IFERROR(IF(AND(Clientes!$F8="Sí",Clientes!$E8&lt;&gt;"Sí",Clientes!$D8="Jurídica"),INDEX(Parametros_Digito!$D$22:$D$31,MATCH(Clientes!$O8,Parametros_Digito!$B$22:$B$31,0)),""),"")</f>
        <v/>
      </c>
      <c r="AZ8" s="24" t="str">
        <f>IFERROR(IF(Clientes!$L8="Anual",DATE(2027,2,26),""),"")</f>
        <v/>
      </c>
    </row>
    <row r="9" spans="2:52" x14ac:dyDescent="0.25">
      <c r="B9" s="6" t="str">
        <f>IF(Clientes!B9="","",Clientes!B9)</f>
        <v/>
      </c>
      <c r="C9" s="6" t="str">
        <f>IF(Clientes!C9="","",Clientes!C9)</f>
        <v/>
      </c>
      <c r="D9" s="7" t="str">
        <f>IFERROR(IF(Clientes!$F9&lt;&gt;"Sí","",IF(Clientes!$E9="Sí",INDEX(Parametros_Digito!$D$7:$D$16,MATCH(Clientes!$O9,Parametros_Digito!$B$7:$B$16,0)),IF(Clientes!$D9="Jurídica",INDEX(Parametros_Digito!$C$22:$C$31,MATCH(Clientes!$O9,Parametros_Digito!$B$22:$B$31,0)),INDEX(Parametros_Rango!$E$7:$E$56,MATCH(Clientes!$P9,Parametros_Rango!$B$7:$B$56,1))))),"")</f>
        <v/>
      </c>
      <c r="E9" s="7" t="str">
        <f>IFERROR(IF(Clientes!$E9="Sí",INDEX(Parametros_Digito!$C$7:$C$16,MATCH(Clientes!$O9,Parametros_Digito!$B$7:$B$16,0)),""),"")</f>
        <v/>
      </c>
      <c r="F9" s="7" t="str">
        <f>IFERROR(IF(Clientes!$E9="Sí",INDEX(Parametros_Digito!$E$7:$E$16,MATCH(Clientes!$O9,Parametros_Digito!$B$7:$B$16,0)),""),"")</f>
        <v/>
      </c>
      <c r="G9" s="8" t="str">
        <f>IFERROR(IF(Clientes!$I9="Sí",INDEX(Parametros_Rango!$E$87:$E$91,MATCH(Clientes!$Q9,Parametros_Rango!$B$87:$B$91,1)),""),"")</f>
        <v/>
      </c>
      <c r="H9" s="8" t="str">
        <f>IFERROR(IF(Clientes!$I9="Sí",INDEX(Parametros_Rango!$E$97:$E$101,MATCH(Clientes!$Q9,Parametros_Rango!$B$97:$B$101,1)),""),"")</f>
        <v/>
      </c>
      <c r="I9" s="8" t="str">
        <f>IFERROR(IF(Clientes!$I9="Sí",INDEX(Parametros_Digito!$C$112:$C$121,MATCH(Clientes!$O9,Parametros_Digito!$B$112:$B$121,0)),""),"")</f>
        <v/>
      </c>
      <c r="J9" s="8" t="str">
        <f>IFERROR(IF(Clientes!$I9="Sí",INDEX(Parametros_Digito!$D$112:$D$121,MATCH(Clientes!$O9,Parametros_Digito!$B$112:$B$121,0)),""),"")</f>
        <v/>
      </c>
      <c r="K9" s="8" t="str">
        <f>IFERROR(IF(Clientes!$I9="Sí",INDEX(Parametros_Digito!$E$112:$E$121,MATCH(Clientes!$O9,Parametros_Digito!$B$112:$B$121,0)),""),"")</f>
        <v/>
      </c>
      <c r="L9" s="8" t="str">
        <f>IFERROR(IF(Clientes!$I9="Sí",INDEX(Parametros_Digito!$F$112:$F$121,MATCH(Clientes!$O9,Parametros_Digito!$B$112:$B$121,0)),""),"")</f>
        <v/>
      </c>
      <c r="M9" s="8" t="str">
        <f>IFERROR(IF(Clientes!$I9="Sí",INDEX(Parametros_Digito!$G$112:$G$121,MATCH(Clientes!$O9,Parametros_Digito!$B$112:$B$121,0)),""),"")</f>
        <v/>
      </c>
      <c r="N9" s="8" t="str">
        <f>IFERROR(IF(Clientes!$I9="Sí",INDEX(Parametros_Digito!$H$112:$H$121,MATCH(Clientes!$O9,Parametros_Digito!$B$112:$B$121,0)),""),"")</f>
        <v/>
      </c>
      <c r="O9" s="9" t="str">
        <f>IFERROR(IF(Clientes!$G9="Sí",INDEX(Parametros_Digito!$C$67:$C$76,MATCH(Clientes!$O9,Parametros_Digito!$B$67:$B$76,0)),""),"")</f>
        <v/>
      </c>
      <c r="P9" s="9" t="str">
        <f>IFERROR(IF(Clientes!$G9="Sí",INDEX(Parametros_Digito!$D$67:$D$76,MATCH(Clientes!$O9,Parametros_Digito!$B$67:$B$76,0)),""),"")</f>
        <v/>
      </c>
      <c r="Q9" s="9" t="str">
        <f>IFERROR(IF(Clientes!$G9="Sí",INDEX(Parametros_Digito!$E$67:$E$76,MATCH(Clientes!$O9,Parametros_Digito!$B$67:$B$76,0)),""),"")</f>
        <v/>
      </c>
      <c r="R9" s="9" t="str">
        <f>IFERROR(IF(Clientes!$G9="Sí",INDEX(Parametros_Digito!$F$67:$F$76,MATCH(Clientes!$O9,Parametros_Digito!$B$67:$B$76,0)),""),"")</f>
        <v/>
      </c>
      <c r="S9" s="9" t="str">
        <f>IFERROR(IF(Clientes!$G9="Sí",INDEX(Parametros_Digito!$G$67:$G$76,MATCH(Clientes!$O9,Parametros_Digito!$B$67:$B$76,0)),""),"")</f>
        <v/>
      </c>
      <c r="T9" s="9" t="str">
        <f>IFERROR(IF(Clientes!$G9="Sí",INDEX(Parametros_Digito!$H$67:$H$76,MATCH(Clientes!$O9,Parametros_Digito!$B$67:$B$76,0)),""),"")</f>
        <v/>
      </c>
      <c r="U9" s="9" t="str">
        <f>IFERROR(IF(Clientes!$G9="Sí",INDEX(Parametros_Digito!$I$67:$I$76,MATCH(Clientes!$O9,Parametros_Digito!$B$67:$B$76,0)),""),"")</f>
        <v/>
      </c>
      <c r="V9" s="9" t="str">
        <f>IFERROR(IF(Clientes!$G9="Sí",INDEX(Parametros_Digito!$J$67:$J$76,MATCH(Clientes!$O9,Parametros_Digito!$B$67:$B$76,0)),""),"")</f>
        <v/>
      </c>
      <c r="W9" s="9" t="str">
        <f>IFERROR(IF(Clientes!$G9="Sí",INDEX(Parametros_Digito!$K$67:$K$76,MATCH(Clientes!$O9,Parametros_Digito!$B$67:$B$76,0)),""),"")</f>
        <v/>
      </c>
      <c r="X9" s="9" t="str">
        <f>IFERROR(IF(Clientes!$G9="Sí",INDEX(Parametros_Digito!$L$67:$L$76,MATCH(Clientes!$O9,Parametros_Digito!$B$67:$B$76,0)),""),"")</f>
        <v/>
      </c>
      <c r="Y9" s="9" t="str">
        <f>IFERROR(IF(Clientes!$G9="Sí",INDEX(Parametros_Digito!$M$67:$M$76,MATCH(Clientes!$O9,Parametros_Digito!$B$67:$B$76,0)),""),"")</f>
        <v/>
      </c>
      <c r="Z9" s="9" t="str">
        <f>IFERROR(IF(Clientes!$G9="Sí",INDEX(Parametros_Digito!$N$67:$N$76,MATCH(Clientes!$O9,Parametros_Digito!$B$67:$B$76,0)),""),"")</f>
        <v/>
      </c>
      <c r="AA9" s="10" t="str">
        <f>IFERROR(IF(Clientes!$H9="Bimestral",INDEX(Parametros_Digito!$C$82:$C$91,MATCH(Clientes!$O9,Parametros_Digito!$B$82:$B$91,0)),""),"")</f>
        <v/>
      </c>
      <c r="AB9" s="10" t="str">
        <f>IFERROR(IF(Clientes!$H9="Bimestral",INDEX(Parametros_Digito!$D$82:$D$91,MATCH(Clientes!$O9,Parametros_Digito!$B$82:$B$91,0)),""),"")</f>
        <v/>
      </c>
      <c r="AC9" s="10" t="str">
        <f>IFERROR(IF(Clientes!$H9="Bimestral",INDEX(Parametros_Digito!$E$82:$E$91,MATCH(Clientes!$O9,Parametros_Digito!$B$82:$B$91,0)),""),"")</f>
        <v/>
      </c>
      <c r="AD9" s="10" t="str">
        <f>IFERROR(IF(Clientes!$H9="Bimestral",INDEX(Parametros_Digito!$F$82:$F$91,MATCH(Clientes!$O9,Parametros_Digito!$B$82:$B$91,0)),""),"")</f>
        <v/>
      </c>
      <c r="AE9" s="10" t="str">
        <f>IFERROR(IF(Clientes!$H9="Bimestral",INDEX(Parametros_Digito!$G$82:$G$91,MATCH(Clientes!$O9,Parametros_Digito!$B$82:$B$91,0)),""),"")</f>
        <v/>
      </c>
      <c r="AF9" s="10" t="str">
        <f>IFERROR(IF(Clientes!$H9="Bimestral",INDEX(Parametros_Digito!$H$82:$H$91,MATCH(Clientes!$O9,Parametros_Digito!$B$82:$B$91,0)),""),"")</f>
        <v/>
      </c>
      <c r="AG9" s="10" t="str">
        <f>IFERROR(IF(Clientes!$H9="Cuatrimestral",INDEX(Parametros_Digito!$C$97:$C$106,MATCH(Clientes!$O9,Parametros_Digito!$B$97:$B$106,0)),""),"")</f>
        <v/>
      </c>
      <c r="AH9" s="10" t="str">
        <f>IFERROR(IF(Clientes!$H9="Cuatrimestral",INDEX(Parametros_Digito!$D$97:$D$106,MATCH(Clientes!$O9,Parametros_Digito!$B$97:$B$106,0)),""),"")</f>
        <v/>
      </c>
      <c r="AI9" s="10" t="str">
        <f>IFERROR(IF(Clientes!$H9="Cuatrimestral",INDEX(Parametros_Digito!$E$97:$E$106,MATCH(Clientes!$O9,Parametros_Digito!$B$97:$B$106,0)),""),"")</f>
        <v/>
      </c>
      <c r="AJ9" s="11" t="str">
        <f>IFERROR(IF(Clientes!$J9&lt;&gt;"Sí","",IF(Clientes!$E9="Sí",INDEX(Parametros_Digito!$C$37:$C$46,MATCH(Clientes!$O9,Parametros_Digito!$B$37:$B$46,0)),INDEX(Parametros_Rango!$E$62:$E$81,MATCH(Clientes!$P9,Parametros_Rango!$B$62:$B$81,1)))),"")</f>
        <v/>
      </c>
      <c r="AK9" s="12" t="str">
        <f>IFERROR(IF(Clientes!$K9="Sí",INDEX(Parametros_Digito!$C$52:$C$61,MATCH(Clientes!$O9,Parametros_Digito!$B$52:$B$61,0)),""),"")</f>
        <v/>
      </c>
      <c r="AL9" s="12" t="str">
        <f>IFERROR(IF(Clientes!$K9="Sí",Parametros_Fijo!$B$16,""),"")</f>
        <v/>
      </c>
      <c r="AM9" s="13" t="str">
        <f>IFERROR(IF(Clientes!$L9="Bimestral",Parametros_Fijo!$B$8,""),"")</f>
        <v/>
      </c>
      <c r="AN9" s="13" t="str">
        <f>IFERROR(IF(Clientes!$L9="Bimestral",Parametros_Fijo!$C$8,""),"")</f>
        <v/>
      </c>
      <c r="AO9" s="13" t="str">
        <f>IFERROR(IF(Clientes!$L9="Bimestral",Parametros_Fijo!$D$8,""),"")</f>
        <v/>
      </c>
      <c r="AP9" s="13" t="str">
        <f>IFERROR(IF(Clientes!$L9="Bimestral",Parametros_Fijo!$E$8,""),"")</f>
        <v/>
      </c>
      <c r="AQ9" s="13" t="str">
        <f>IFERROR(IF(Clientes!$L9="Bimestral",Parametros_Fijo!$F$8,""),"")</f>
        <v/>
      </c>
      <c r="AR9" s="13" t="str">
        <f>IFERROR(IF(Clientes!$L9="Bimestral",Parametros_Fijo!$G$8,""),"")</f>
        <v/>
      </c>
      <c r="AS9" s="13" t="str">
        <f>IFERROR(IF(Clientes!$M9="Sí",Parametros_Fijo!$B$13,""),"")</f>
        <v/>
      </c>
      <c r="AT9" s="13" t="str">
        <f>IFERROR(IF(Clientes!$M9="Sí",Parametros_Fijo!$C$13,""),"")</f>
        <v/>
      </c>
      <c r="AU9" s="13" t="str">
        <f>IFERROR(IF(Clientes!$M9="Sí",Parametros_Fijo!$D$13,""),"")</f>
        <v/>
      </c>
      <c r="AV9" s="13" t="str">
        <f>IFERROR(IF(Clientes!$M9="Sí",Parametros_Fijo!$E$13,""),"")</f>
        <v/>
      </c>
      <c r="AW9" s="13" t="str">
        <f>IFERROR(IF(Clientes!$M9="Sí",Parametros_Fijo!$F$13,""),"")</f>
        <v/>
      </c>
      <c r="AX9" s="13" t="str">
        <f>IFERROR(IF(Clientes!$M9="Sí",Parametros_Fijo!$G$13,""),"")</f>
        <v/>
      </c>
      <c r="AY9" s="24" t="str">
        <f>IFERROR(IF(AND(Clientes!$F9="Sí",Clientes!$E9&lt;&gt;"Sí",Clientes!$D9="Jurídica"),INDEX(Parametros_Digito!$D$22:$D$31,MATCH(Clientes!$O9,Parametros_Digito!$B$22:$B$31,0)),""),"")</f>
        <v/>
      </c>
      <c r="AZ9" s="24" t="str">
        <f>IFERROR(IF(Clientes!$L9="Anual",DATE(2027,2,26),""),"")</f>
        <v/>
      </c>
    </row>
    <row r="10" spans="2:52" x14ac:dyDescent="0.25">
      <c r="B10" s="6" t="str">
        <f>IF(Clientes!B10="","",Clientes!B10)</f>
        <v/>
      </c>
      <c r="C10" s="6" t="str">
        <f>IF(Clientes!C10="","",Clientes!C10)</f>
        <v/>
      </c>
      <c r="D10" s="7" t="str">
        <f>IFERROR(IF(Clientes!$F10&lt;&gt;"Sí","",IF(Clientes!$E10="Sí",INDEX(Parametros_Digito!$D$7:$D$16,MATCH(Clientes!$O10,Parametros_Digito!$B$7:$B$16,0)),IF(Clientes!$D10="Jurídica",INDEX(Parametros_Digito!$C$22:$C$31,MATCH(Clientes!$O10,Parametros_Digito!$B$22:$B$31,0)),INDEX(Parametros_Rango!$E$7:$E$56,MATCH(Clientes!$P10,Parametros_Rango!$B$7:$B$56,1))))),"")</f>
        <v/>
      </c>
      <c r="E10" s="7" t="str">
        <f>IFERROR(IF(Clientes!$E10="Sí",INDEX(Parametros_Digito!$C$7:$C$16,MATCH(Clientes!$O10,Parametros_Digito!$B$7:$B$16,0)),""),"")</f>
        <v/>
      </c>
      <c r="F10" s="7" t="str">
        <f>IFERROR(IF(Clientes!$E10="Sí",INDEX(Parametros_Digito!$E$7:$E$16,MATCH(Clientes!$O10,Parametros_Digito!$B$7:$B$16,0)),""),"")</f>
        <v/>
      </c>
      <c r="G10" s="8" t="str">
        <f>IFERROR(IF(Clientes!$I10="Sí",INDEX(Parametros_Rango!$E$87:$E$91,MATCH(Clientes!$Q10,Parametros_Rango!$B$87:$B$91,1)),""),"")</f>
        <v/>
      </c>
      <c r="H10" s="8" t="str">
        <f>IFERROR(IF(Clientes!$I10="Sí",INDEX(Parametros_Rango!$E$97:$E$101,MATCH(Clientes!$Q10,Parametros_Rango!$B$97:$B$101,1)),""),"")</f>
        <v/>
      </c>
      <c r="I10" s="8" t="str">
        <f>IFERROR(IF(Clientes!$I10="Sí",INDEX(Parametros_Digito!$C$112:$C$121,MATCH(Clientes!$O10,Parametros_Digito!$B$112:$B$121,0)),""),"")</f>
        <v/>
      </c>
      <c r="J10" s="8" t="str">
        <f>IFERROR(IF(Clientes!$I10="Sí",INDEX(Parametros_Digito!$D$112:$D$121,MATCH(Clientes!$O10,Parametros_Digito!$B$112:$B$121,0)),""),"")</f>
        <v/>
      </c>
      <c r="K10" s="8" t="str">
        <f>IFERROR(IF(Clientes!$I10="Sí",INDEX(Parametros_Digito!$E$112:$E$121,MATCH(Clientes!$O10,Parametros_Digito!$B$112:$B$121,0)),""),"")</f>
        <v/>
      </c>
      <c r="L10" s="8" t="str">
        <f>IFERROR(IF(Clientes!$I10="Sí",INDEX(Parametros_Digito!$F$112:$F$121,MATCH(Clientes!$O10,Parametros_Digito!$B$112:$B$121,0)),""),"")</f>
        <v/>
      </c>
      <c r="M10" s="8" t="str">
        <f>IFERROR(IF(Clientes!$I10="Sí",INDEX(Parametros_Digito!$G$112:$G$121,MATCH(Clientes!$O10,Parametros_Digito!$B$112:$B$121,0)),""),"")</f>
        <v/>
      </c>
      <c r="N10" s="8" t="str">
        <f>IFERROR(IF(Clientes!$I10="Sí",INDEX(Parametros_Digito!$H$112:$H$121,MATCH(Clientes!$O10,Parametros_Digito!$B$112:$B$121,0)),""),"")</f>
        <v/>
      </c>
      <c r="O10" s="9" t="str">
        <f>IFERROR(IF(Clientes!$G10="Sí",INDEX(Parametros_Digito!$C$67:$C$76,MATCH(Clientes!$O10,Parametros_Digito!$B$67:$B$76,0)),""),"")</f>
        <v/>
      </c>
      <c r="P10" s="9" t="str">
        <f>IFERROR(IF(Clientes!$G10="Sí",INDEX(Parametros_Digito!$D$67:$D$76,MATCH(Clientes!$O10,Parametros_Digito!$B$67:$B$76,0)),""),"")</f>
        <v/>
      </c>
      <c r="Q10" s="9" t="str">
        <f>IFERROR(IF(Clientes!$G10="Sí",INDEX(Parametros_Digito!$E$67:$E$76,MATCH(Clientes!$O10,Parametros_Digito!$B$67:$B$76,0)),""),"")</f>
        <v/>
      </c>
      <c r="R10" s="9" t="str">
        <f>IFERROR(IF(Clientes!$G10="Sí",INDEX(Parametros_Digito!$F$67:$F$76,MATCH(Clientes!$O10,Parametros_Digito!$B$67:$B$76,0)),""),"")</f>
        <v/>
      </c>
      <c r="S10" s="9" t="str">
        <f>IFERROR(IF(Clientes!$G10="Sí",INDEX(Parametros_Digito!$G$67:$G$76,MATCH(Clientes!$O10,Parametros_Digito!$B$67:$B$76,0)),""),"")</f>
        <v/>
      </c>
      <c r="T10" s="9" t="str">
        <f>IFERROR(IF(Clientes!$G10="Sí",INDEX(Parametros_Digito!$H$67:$H$76,MATCH(Clientes!$O10,Parametros_Digito!$B$67:$B$76,0)),""),"")</f>
        <v/>
      </c>
      <c r="U10" s="9" t="str">
        <f>IFERROR(IF(Clientes!$G10="Sí",INDEX(Parametros_Digito!$I$67:$I$76,MATCH(Clientes!$O10,Parametros_Digito!$B$67:$B$76,0)),""),"")</f>
        <v/>
      </c>
      <c r="V10" s="9" t="str">
        <f>IFERROR(IF(Clientes!$G10="Sí",INDEX(Parametros_Digito!$J$67:$J$76,MATCH(Clientes!$O10,Parametros_Digito!$B$67:$B$76,0)),""),"")</f>
        <v/>
      </c>
      <c r="W10" s="9" t="str">
        <f>IFERROR(IF(Clientes!$G10="Sí",INDEX(Parametros_Digito!$K$67:$K$76,MATCH(Clientes!$O10,Parametros_Digito!$B$67:$B$76,0)),""),"")</f>
        <v/>
      </c>
      <c r="X10" s="9" t="str">
        <f>IFERROR(IF(Clientes!$G10="Sí",INDEX(Parametros_Digito!$L$67:$L$76,MATCH(Clientes!$O10,Parametros_Digito!$B$67:$B$76,0)),""),"")</f>
        <v/>
      </c>
      <c r="Y10" s="9" t="str">
        <f>IFERROR(IF(Clientes!$G10="Sí",INDEX(Parametros_Digito!$M$67:$M$76,MATCH(Clientes!$O10,Parametros_Digito!$B$67:$B$76,0)),""),"")</f>
        <v/>
      </c>
      <c r="Z10" s="9" t="str">
        <f>IFERROR(IF(Clientes!$G10="Sí",INDEX(Parametros_Digito!$N$67:$N$76,MATCH(Clientes!$O10,Parametros_Digito!$B$67:$B$76,0)),""),"")</f>
        <v/>
      </c>
      <c r="AA10" s="10" t="str">
        <f>IFERROR(IF(Clientes!$H10="Bimestral",INDEX(Parametros_Digito!$C$82:$C$91,MATCH(Clientes!$O10,Parametros_Digito!$B$82:$B$91,0)),""),"")</f>
        <v/>
      </c>
      <c r="AB10" s="10" t="str">
        <f>IFERROR(IF(Clientes!$H10="Bimestral",INDEX(Parametros_Digito!$D$82:$D$91,MATCH(Clientes!$O10,Parametros_Digito!$B$82:$B$91,0)),""),"")</f>
        <v/>
      </c>
      <c r="AC10" s="10" t="str">
        <f>IFERROR(IF(Clientes!$H10="Bimestral",INDEX(Parametros_Digito!$E$82:$E$91,MATCH(Clientes!$O10,Parametros_Digito!$B$82:$B$91,0)),""),"")</f>
        <v/>
      </c>
      <c r="AD10" s="10" t="str">
        <f>IFERROR(IF(Clientes!$H10="Bimestral",INDEX(Parametros_Digito!$F$82:$F$91,MATCH(Clientes!$O10,Parametros_Digito!$B$82:$B$91,0)),""),"")</f>
        <v/>
      </c>
      <c r="AE10" s="10" t="str">
        <f>IFERROR(IF(Clientes!$H10="Bimestral",INDEX(Parametros_Digito!$G$82:$G$91,MATCH(Clientes!$O10,Parametros_Digito!$B$82:$B$91,0)),""),"")</f>
        <v/>
      </c>
      <c r="AF10" s="10" t="str">
        <f>IFERROR(IF(Clientes!$H10="Bimestral",INDEX(Parametros_Digito!$H$82:$H$91,MATCH(Clientes!$O10,Parametros_Digito!$B$82:$B$91,0)),""),"")</f>
        <v/>
      </c>
      <c r="AG10" s="10" t="str">
        <f>IFERROR(IF(Clientes!$H10="Cuatrimestral",INDEX(Parametros_Digito!$C$97:$C$106,MATCH(Clientes!$O10,Parametros_Digito!$B$97:$B$106,0)),""),"")</f>
        <v/>
      </c>
      <c r="AH10" s="10" t="str">
        <f>IFERROR(IF(Clientes!$H10="Cuatrimestral",INDEX(Parametros_Digito!$D$97:$D$106,MATCH(Clientes!$O10,Parametros_Digito!$B$97:$B$106,0)),""),"")</f>
        <v/>
      </c>
      <c r="AI10" s="10" t="str">
        <f>IFERROR(IF(Clientes!$H10="Cuatrimestral",INDEX(Parametros_Digito!$E$97:$E$106,MATCH(Clientes!$O10,Parametros_Digito!$B$97:$B$106,0)),""),"")</f>
        <v/>
      </c>
      <c r="AJ10" s="11" t="str">
        <f>IFERROR(IF(Clientes!$J10&lt;&gt;"Sí","",IF(Clientes!$E10="Sí",INDEX(Parametros_Digito!$C$37:$C$46,MATCH(Clientes!$O10,Parametros_Digito!$B$37:$B$46,0)),INDEX(Parametros_Rango!$E$62:$E$81,MATCH(Clientes!$P10,Parametros_Rango!$B$62:$B$81,1)))),"")</f>
        <v/>
      </c>
      <c r="AK10" s="12" t="str">
        <f>IFERROR(IF(Clientes!$K10="Sí",INDEX(Parametros_Digito!$C$52:$C$61,MATCH(Clientes!$O10,Parametros_Digito!$B$52:$B$61,0)),""),"")</f>
        <v/>
      </c>
      <c r="AL10" s="12" t="str">
        <f>IFERROR(IF(Clientes!$K10="Sí",Parametros_Fijo!$B$16,""),"")</f>
        <v/>
      </c>
      <c r="AM10" s="13" t="str">
        <f>IFERROR(IF(Clientes!$L10="Bimestral",Parametros_Fijo!$B$8,""),"")</f>
        <v/>
      </c>
      <c r="AN10" s="13" t="str">
        <f>IFERROR(IF(Clientes!$L10="Bimestral",Parametros_Fijo!$C$8,""),"")</f>
        <v/>
      </c>
      <c r="AO10" s="13" t="str">
        <f>IFERROR(IF(Clientes!$L10="Bimestral",Parametros_Fijo!$D$8,""),"")</f>
        <v/>
      </c>
      <c r="AP10" s="13" t="str">
        <f>IFERROR(IF(Clientes!$L10="Bimestral",Parametros_Fijo!$E$8,""),"")</f>
        <v/>
      </c>
      <c r="AQ10" s="13" t="str">
        <f>IFERROR(IF(Clientes!$L10="Bimestral",Parametros_Fijo!$F$8,""),"")</f>
        <v/>
      </c>
      <c r="AR10" s="13" t="str">
        <f>IFERROR(IF(Clientes!$L10="Bimestral",Parametros_Fijo!$G$8,""),"")</f>
        <v/>
      </c>
      <c r="AS10" s="13" t="str">
        <f>IFERROR(IF(Clientes!$M10="Sí",Parametros_Fijo!$B$13,""),"")</f>
        <v/>
      </c>
      <c r="AT10" s="13" t="str">
        <f>IFERROR(IF(Clientes!$M10="Sí",Parametros_Fijo!$C$13,""),"")</f>
        <v/>
      </c>
      <c r="AU10" s="13" t="str">
        <f>IFERROR(IF(Clientes!$M10="Sí",Parametros_Fijo!$D$13,""),"")</f>
        <v/>
      </c>
      <c r="AV10" s="13" t="str">
        <f>IFERROR(IF(Clientes!$M10="Sí",Parametros_Fijo!$E$13,""),"")</f>
        <v/>
      </c>
      <c r="AW10" s="13" t="str">
        <f>IFERROR(IF(Clientes!$M10="Sí",Parametros_Fijo!$F$13,""),"")</f>
        <v/>
      </c>
      <c r="AX10" s="13" t="str">
        <f>IFERROR(IF(Clientes!$M10="Sí",Parametros_Fijo!$G$13,""),"")</f>
        <v/>
      </c>
      <c r="AY10" s="24" t="str">
        <f>IFERROR(IF(AND(Clientes!$F10="Sí",Clientes!$E10&lt;&gt;"Sí",Clientes!$D10="Jurídica"),INDEX(Parametros_Digito!$D$22:$D$31,MATCH(Clientes!$O10,Parametros_Digito!$B$22:$B$31,0)),""),"")</f>
        <v/>
      </c>
      <c r="AZ10" s="24" t="str">
        <f>IFERROR(IF(Clientes!$L10="Anual",DATE(2027,2,26),""),"")</f>
        <v/>
      </c>
    </row>
    <row r="11" spans="2:52" x14ac:dyDescent="0.25">
      <c r="B11" s="6" t="str">
        <f>IF(Clientes!B11="","",Clientes!B11)</f>
        <v/>
      </c>
      <c r="C11" s="6" t="str">
        <f>IF(Clientes!C11="","",Clientes!C11)</f>
        <v/>
      </c>
      <c r="D11" s="7" t="str">
        <f>IFERROR(IF(Clientes!$F11&lt;&gt;"Sí","",IF(Clientes!$E11="Sí",INDEX(Parametros_Digito!$D$7:$D$16,MATCH(Clientes!$O11,Parametros_Digito!$B$7:$B$16,0)),IF(Clientes!$D11="Jurídica",INDEX(Parametros_Digito!$C$22:$C$31,MATCH(Clientes!$O11,Parametros_Digito!$B$22:$B$31,0)),INDEX(Parametros_Rango!$E$7:$E$56,MATCH(Clientes!$P11,Parametros_Rango!$B$7:$B$56,1))))),"")</f>
        <v/>
      </c>
      <c r="E11" s="7" t="str">
        <f>IFERROR(IF(Clientes!$E11="Sí",INDEX(Parametros_Digito!$C$7:$C$16,MATCH(Clientes!$O11,Parametros_Digito!$B$7:$B$16,0)),""),"")</f>
        <v/>
      </c>
      <c r="F11" s="7" t="str">
        <f>IFERROR(IF(Clientes!$E11="Sí",INDEX(Parametros_Digito!$E$7:$E$16,MATCH(Clientes!$O11,Parametros_Digito!$B$7:$B$16,0)),""),"")</f>
        <v/>
      </c>
      <c r="G11" s="8" t="str">
        <f>IFERROR(IF(Clientes!$I11="Sí",INDEX(Parametros_Rango!$E$87:$E$91,MATCH(Clientes!$Q11,Parametros_Rango!$B$87:$B$91,1)),""),"")</f>
        <v/>
      </c>
      <c r="H11" s="8" t="str">
        <f>IFERROR(IF(Clientes!$I11="Sí",INDEX(Parametros_Rango!$E$97:$E$101,MATCH(Clientes!$Q11,Parametros_Rango!$B$97:$B$101,1)),""),"")</f>
        <v/>
      </c>
      <c r="I11" s="8" t="str">
        <f>IFERROR(IF(Clientes!$I11="Sí",INDEX(Parametros_Digito!$C$112:$C$121,MATCH(Clientes!$O11,Parametros_Digito!$B$112:$B$121,0)),""),"")</f>
        <v/>
      </c>
      <c r="J11" s="8" t="str">
        <f>IFERROR(IF(Clientes!$I11="Sí",INDEX(Parametros_Digito!$D$112:$D$121,MATCH(Clientes!$O11,Parametros_Digito!$B$112:$B$121,0)),""),"")</f>
        <v/>
      </c>
      <c r="K11" s="8" t="str">
        <f>IFERROR(IF(Clientes!$I11="Sí",INDEX(Parametros_Digito!$E$112:$E$121,MATCH(Clientes!$O11,Parametros_Digito!$B$112:$B$121,0)),""),"")</f>
        <v/>
      </c>
      <c r="L11" s="8" t="str">
        <f>IFERROR(IF(Clientes!$I11="Sí",INDEX(Parametros_Digito!$F$112:$F$121,MATCH(Clientes!$O11,Parametros_Digito!$B$112:$B$121,0)),""),"")</f>
        <v/>
      </c>
      <c r="M11" s="8" t="str">
        <f>IFERROR(IF(Clientes!$I11="Sí",INDEX(Parametros_Digito!$G$112:$G$121,MATCH(Clientes!$O11,Parametros_Digito!$B$112:$B$121,0)),""),"")</f>
        <v/>
      </c>
      <c r="N11" s="8" t="str">
        <f>IFERROR(IF(Clientes!$I11="Sí",INDEX(Parametros_Digito!$H$112:$H$121,MATCH(Clientes!$O11,Parametros_Digito!$B$112:$B$121,0)),""),"")</f>
        <v/>
      </c>
      <c r="O11" s="9" t="str">
        <f>IFERROR(IF(Clientes!$G11="Sí",INDEX(Parametros_Digito!$C$67:$C$76,MATCH(Clientes!$O11,Parametros_Digito!$B$67:$B$76,0)),""),"")</f>
        <v/>
      </c>
      <c r="P11" s="9" t="str">
        <f>IFERROR(IF(Clientes!$G11="Sí",INDEX(Parametros_Digito!$D$67:$D$76,MATCH(Clientes!$O11,Parametros_Digito!$B$67:$B$76,0)),""),"")</f>
        <v/>
      </c>
      <c r="Q11" s="9" t="str">
        <f>IFERROR(IF(Clientes!$G11="Sí",INDEX(Parametros_Digito!$E$67:$E$76,MATCH(Clientes!$O11,Parametros_Digito!$B$67:$B$76,0)),""),"")</f>
        <v/>
      </c>
      <c r="R11" s="9" t="str">
        <f>IFERROR(IF(Clientes!$G11="Sí",INDEX(Parametros_Digito!$F$67:$F$76,MATCH(Clientes!$O11,Parametros_Digito!$B$67:$B$76,0)),""),"")</f>
        <v/>
      </c>
      <c r="S11" s="9" t="str">
        <f>IFERROR(IF(Clientes!$G11="Sí",INDEX(Parametros_Digito!$G$67:$G$76,MATCH(Clientes!$O11,Parametros_Digito!$B$67:$B$76,0)),""),"")</f>
        <v/>
      </c>
      <c r="T11" s="9" t="str">
        <f>IFERROR(IF(Clientes!$G11="Sí",INDEX(Parametros_Digito!$H$67:$H$76,MATCH(Clientes!$O11,Parametros_Digito!$B$67:$B$76,0)),""),"")</f>
        <v/>
      </c>
      <c r="U11" s="9" t="str">
        <f>IFERROR(IF(Clientes!$G11="Sí",INDEX(Parametros_Digito!$I$67:$I$76,MATCH(Clientes!$O11,Parametros_Digito!$B$67:$B$76,0)),""),"")</f>
        <v/>
      </c>
      <c r="V11" s="9" t="str">
        <f>IFERROR(IF(Clientes!$G11="Sí",INDEX(Parametros_Digito!$J$67:$J$76,MATCH(Clientes!$O11,Parametros_Digito!$B$67:$B$76,0)),""),"")</f>
        <v/>
      </c>
      <c r="W11" s="9" t="str">
        <f>IFERROR(IF(Clientes!$G11="Sí",INDEX(Parametros_Digito!$K$67:$K$76,MATCH(Clientes!$O11,Parametros_Digito!$B$67:$B$76,0)),""),"")</f>
        <v/>
      </c>
      <c r="X11" s="9" t="str">
        <f>IFERROR(IF(Clientes!$G11="Sí",INDEX(Parametros_Digito!$L$67:$L$76,MATCH(Clientes!$O11,Parametros_Digito!$B$67:$B$76,0)),""),"")</f>
        <v/>
      </c>
      <c r="Y11" s="9" t="str">
        <f>IFERROR(IF(Clientes!$G11="Sí",INDEX(Parametros_Digito!$M$67:$M$76,MATCH(Clientes!$O11,Parametros_Digito!$B$67:$B$76,0)),""),"")</f>
        <v/>
      </c>
      <c r="Z11" s="9" t="str">
        <f>IFERROR(IF(Clientes!$G11="Sí",INDEX(Parametros_Digito!$N$67:$N$76,MATCH(Clientes!$O11,Parametros_Digito!$B$67:$B$76,0)),""),"")</f>
        <v/>
      </c>
      <c r="AA11" s="10" t="str">
        <f>IFERROR(IF(Clientes!$H11="Bimestral",INDEX(Parametros_Digito!$C$82:$C$91,MATCH(Clientes!$O11,Parametros_Digito!$B$82:$B$91,0)),""),"")</f>
        <v/>
      </c>
      <c r="AB11" s="10" t="str">
        <f>IFERROR(IF(Clientes!$H11="Bimestral",INDEX(Parametros_Digito!$D$82:$D$91,MATCH(Clientes!$O11,Parametros_Digito!$B$82:$B$91,0)),""),"")</f>
        <v/>
      </c>
      <c r="AC11" s="10" t="str">
        <f>IFERROR(IF(Clientes!$H11="Bimestral",INDEX(Parametros_Digito!$E$82:$E$91,MATCH(Clientes!$O11,Parametros_Digito!$B$82:$B$91,0)),""),"")</f>
        <v/>
      </c>
      <c r="AD11" s="10" t="str">
        <f>IFERROR(IF(Clientes!$H11="Bimestral",INDEX(Parametros_Digito!$F$82:$F$91,MATCH(Clientes!$O11,Parametros_Digito!$B$82:$B$91,0)),""),"")</f>
        <v/>
      </c>
      <c r="AE11" s="10" t="str">
        <f>IFERROR(IF(Clientes!$H11="Bimestral",INDEX(Parametros_Digito!$G$82:$G$91,MATCH(Clientes!$O11,Parametros_Digito!$B$82:$B$91,0)),""),"")</f>
        <v/>
      </c>
      <c r="AF11" s="10" t="str">
        <f>IFERROR(IF(Clientes!$H11="Bimestral",INDEX(Parametros_Digito!$H$82:$H$91,MATCH(Clientes!$O11,Parametros_Digito!$B$82:$B$91,0)),""),"")</f>
        <v/>
      </c>
      <c r="AG11" s="10" t="str">
        <f>IFERROR(IF(Clientes!$H11="Cuatrimestral",INDEX(Parametros_Digito!$C$97:$C$106,MATCH(Clientes!$O11,Parametros_Digito!$B$97:$B$106,0)),""),"")</f>
        <v/>
      </c>
      <c r="AH11" s="10" t="str">
        <f>IFERROR(IF(Clientes!$H11="Cuatrimestral",INDEX(Parametros_Digito!$D$97:$D$106,MATCH(Clientes!$O11,Parametros_Digito!$B$97:$B$106,0)),""),"")</f>
        <v/>
      </c>
      <c r="AI11" s="10" t="str">
        <f>IFERROR(IF(Clientes!$H11="Cuatrimestral",INDEX(Parametros_Digito!$E$97:$E$106,MATCH(Clientes!$O11,Parametros_Digito!$B$97:$B$106,0)),""),"")</f>
        <v/>
      </c>
      <c r="AJ11" s="11" t="str">
        <f>IFERROR(IF(Clientes!$J11&lt;&gt;"Sí","",IF(Clientes!$E11="Sí",INDEX(Parametros_Digito!$C$37:$C$46,MATCH(Clientes!$O11,Parametros_Digito!$B$37:$B$46,0)),INDEX(Parametros_Rango!$E$62:$E$81,MATCH(Clientes!$P11,Parametros_Rango!$B$62:$B$81,1)))),"")</f>
        <v/>
      </c>
      <c r="AK11" s="12" t="str">
        <f>IFERROR(IF(Clientes!$K11="Sí",INDEX(Parametros_Digito!$C$52:$C$61,MATCH(Clientes!$O11,Parametros_Digito!$B$52:$B$61,0)),""),"")</f>
        <v/>
      </c>
      <c r="AL11" s="12" t="str">
        <f>IFERROR(IF(Clientes!$K11="Sí",Parametros_Fijo!$B$16,""),"")</f>
        <v/>
      </c>
      <c r="AM11" s="13" t="str">
        <f>IFERROR(IF(Clientes!$L11="Bimestral",Parametros_Fijo!$B$8,""),"")</f>
        <v/>
      </c>
      <c r="AN11" s="13" t="str">
        <f>IFERROR(IF(Clientes!$L11="Bimestral",Parametros_Fijo!$C$8,""),"")</f>
        <v/>
      </c>
      <c r="AO11" s="13" t="str">
        <f>IFERROR(IF(Clientes!$L11="Bimestral",Parametros_Fijo!$D$8,""),"")</f>
        <v/>
      </c>
      <c r="AP11" s="13" t="str">
        <f>IFERROR(IF(Clientes!$L11="Bimestral",Parametros_Fijo!$E$8,""),"")</f>
        <v/>
      </c>
      <c r="AQ11" s="13" t="str">
        <f>IFERROR(IF(Clientes!$L11="Bimestral",Parametros_Fijo!$F$8,""),"")</f>
        <v/>
      </c>
      <c r="AR11" s="13" t="str">
        <f>IFERROR(IF(Clientes!$L11="Bimestral",Parametros_Fijo!$G$8,""),"")</f>
        <v/>
      </c>
      <c r="AS11" s="13" t="str">
        <f>IFERROR(IF(Clientes!$M11="Sí",Parametros_Fijo!$B$13,""),"")</f>
        <v/>
      </c>
      <c r="AT11" s="13" t="str">
        <f>IFERROR(IF(Clientes!$M11="Sí",Parametros_Fijo!$C$13,""),"")</f>
        <v/>
      </c>
      <c r="AU11" s="13" t="str">
        <f>IFERROR(IF(Clientes!$M11="Sí",Parametros_Fijo!$D$13,""),"")</f>
        <v/>
      </c>
      <c r="AV11" s="13" t="str">
        <f>IFERROR(IF(Clientes!$M11="Sí",Parametros_Fijo!$E$13,""),"")</f>
        <v/>
      </c>
      <c r="AW11" s="13" t="str">
        <f>IFERROR(IF(Clientes!$M11="Sí",Parametros_Fijo!$F$13,""),"")</f>
        <v/>
      </c>
      <c r="AX11" s="13" t="str">
        <f>IFERROR(IF(Clientes!$M11="Sí",Parametros_Fijo!$G$13,""),"")</f>
        <v/>
      </c>
      <c r="AY11" s="24" t="str">
        <f>IFERROR(IF(AND(Clientes!$F11="Sí",Clientes!$E11&lt;&gt;"Sí",Clientes!$D11="Jurídica"),INDEX(Parametros_Digito!$D$22:$D$31,MATCH(Clientes!$O11,Parametros_Digito!$B$22:$B$31,0)),""),"")</f>
        <v/>
      </c>
      <c r="AZ11" s="24" t="str">
        <f>IFERROR(IF(Clientes!$L11="Anual",DATE(2027,2,26),""),"")</f>
        <v/>
      </c>
    </row>
    <row r="14" spans="2:52" x14ac:dyDescent="0.25">
      <c r="B14" s="3" t="s">
        <v>105</v>
      </c>
      <c r="C14" s="14" t="s">
        <v>106</v>
      </c>
      <c r="D14" s="15" t="s">
        <v>107</v>
      </c>
      <c r="E14" s="16" t="s">
        <v>108</v>
      </c>
      <c r="F14" s="17" t="s">
        <v>109</v>
      </c>
    </row>
  </sheetData>
  <sheetProtection algorithmName="SHA-512" hashValue="xSN1CP7P0RPrrHs12d5gP8cPYgF84vdBgz8MTG1SH1H4rV5E2QCjWUHIRZz3EyOn3PyEr9f0fQx13gihiiMQWA==" saltValue="KAFPPRNvjwvei4xedu3emQ==" spinCount="100000" sheet="1" objects="1" scenarios="1" sort="0" autoFilter="0"/>
  <conditionalFormatting sqref="D2:AX11">
    <cfRule type="expression" dxfId="11" priority="2">
      <formula>AND(ISNUMBER(D2),D2-TODAY()&lt;0)</formula>
    </cfRule>
    <cfRule type="expression" dxfId="10" priority="3">
      <formula>AND(ISNUMBER(D2),D2-TODAY()&gt;=0,D2-TODAY()&lt;=5)</formula>
    </cfRule>
    <cfRule type="expression" dxfId="9" priority="4">
      <formula>AND(ISNUMBER(D2),D2-TODAY()&gt;5,D2-TODAY()&lt;=15)</formula>
    </cfRule>
    <cfRule type="expression" dxfId="8" priority="5">
      <formula>AND(ISNUMBER(D2),D2-TODAY()&gt;15)</formula>
    </cfRule>
  </conditionalFormatting>
  <conditionalFormatting sqref="D2:AZ11">
    <cfRule type="expression" dxfId="7" priority="6">
      <formula>AND(D2&lt;&gt;"",D2&lt;TODAY())</formula>
    </cfRule>
    <cfRule type="expression" dxfId="6" priority="7">
      <formula>AND(D2&gt;=TODAY(),D2&lt;=TODAY()+5)</formula>
    </cfRule>
    <cfRule type="expression" dxfId="5" priority="8">
      <formula>AND(D2&gt;TODAY()+5,D2&lt;=TODAY()+15)</formula>
    </cfRule>
    <cfRule type="expression" dxfId="4" priority="9">
      <formula>D2&gt;TODAY()+15</formula>
    </cfRule>
  </conditionalFormatting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N121"/>
  <sheetViews>
    <sheetView showGridLines="0" workbookViewId="0"/>
  </sheetViews>
  <sheetFormatPr baseColWidth="10" defaultColWidth="8.7109375" defaultRowHeight="15" x14ac:dyDescent="0.25"/>
  <cols>
    <col min="1" max="1" width="2" customWidth="1"/>
    <col min="2" max="2" width="26" customWidth="1"/>
    <col min="3" max="14" width="16" customWidth="1"/>
  </cols>
  <sheetData>
    <row r="1" spans="2:5" ht="18" x14ac:dyDescent="0.25">
      <c r="B1" s="1" t="s">
        <v>110</v>
      </c>
    </row>
    <row r="2" spans="2:5" x14ac:dyDescent="0.25">
      <c r="B2" s="2" t="s">
        <v>111</v>
      </c>
    </row>
    <row r="4" spans="2:5" x14ac:dyDescent="0.25">
      <c r="B4" s="79" t="s">
        <v>112</v>
      </c>
      <c r="C4" s="79"/>
      <c r="D4" s="79"/>
      <c r="E4" s="79"/>
    </row>
    <row r="5" spans="2:5" x14ac:dyDescent="0.25">
      <c r="B5" s="78" t="s">
        <v>113</v>
      </c>
      <c r="C5" s="78"/>
      <c r="D5" s="78"/>
      <c r="E5" s="78"/>
    </row>
    <row r="6" spans="2:5" x14ac:dyDescent="0.25">
      <c r="B6" s="5" t="s">
        <v>114</v>
      </c>
      <c r="C6" s="5" t="s">
        <v>115</v>
      </c>
      <c r="D6" s="5" t="s">
        <v>116</v>
      </c>
      <c r="E6" s="5" t="s">
        <v>117</v>
      </c>
    </row>
    <row r="7" spans="2:5" x14ac:dyDescent="0.25">
      <c r="B7" s="18">
        <v>1</v>
      </c>
      <c r="C7" s="19">
        <v>46063</v>
      </c>
      <c r="D7" s="19">
        <v>46125</v>
      </c>
      <c r="E7" s="19">
        <v>46183</v>
      </c>
    </row>
    <row r="8" spans="2:5" x14ac:dyDescent="0.25">
      <c r="B8" s="18">
        <v>2</v>
      </c>
      <c r="C8" s="19">
        <v>46064</v>
      </c>
      <c r="D8" s="19">
        <v>46126</v>
      </c>
      <c r="E8" s="19">
        <v>46184</v>
      </c>
    </row>
    <row r="9" spans="2:5" x14ac:dyDescent="0.25">
      <c r="B9" s="18">
        <v>3</v>
      </c>
      <c r="C9" s="19">
        <v>46065</v>
      </c>
      <c r="D9" s="19">
        <v>46127</v>
      </c>
      <c r="E9" s="19">
        <v>46185</v>
      </c>
    </row>
    <row r="10" spans="2:5" x14ac:dyDescent="0.25">
      <c r="B10" s="18">
        <v>4</v>
      </c>
      <c r="C10" s="19">
        <v>46066</v>
      </c>
      <c r="D10" s="19">
        <v>46128</v>
      </c>
      <c r="E10" s="19">
        <v>46189</v>
      </c>
    </row>
    <row r="11" spans="2:5" x14ac:dyDescent="0.25">
      <c r="B11" s="18">
        <v>5</v>
      </c>
      <c r="C11" s="19">
        <v>46069</v>
      </c>
      <c r="D11" s="19">
        <v>46129</v>
      </c>
      <c r="E11" s="19">
        <v>46190</v>
      </c>
    </row>
    <row r="12" spans="2:5" x14ac:dyDescent="0.25">
      <c r="B12" s="18">
        <v>6</v>
      </c>
      <c r="C12" s="19">
        <v>46070</v>
      </c>
      <c r="D12" s="19">
        <v>46132</v>
      </c>
      <c r="E12" s="19">
        <v>46191</v>
      </c>
    </row>
    <row r="13" spans="2:5" x14ac:dyDescent="0.25">
      <c r="B13" s="18">
        <v>7</v>
      </c>
      <c r="C13" s="19">
        <v>46071</v>
      </c>
      <c r="D13" s="19">
        <v>46133</v>
      </c>
      <c r="E13" s="19">
        <v>46192</v>
      </c>
    </row>
    <row r="14" spans="2:5" x14ac:dyDescent="0.25">
      <c r="B14" s="18">
        <v>8</v>
      </c>
      <c r="C14" s="19">
        <v>46072</v>
      </c>
      <c r="D14" s="19">
        <v>46134</v>
      </c>
      <c r="E14" s="19">
        <v>46195</v>
      </c>
    </row>
    <row r="15" spans="2:5" x14ac:dyDescent="0.25">
      <c r="B15" s="18">
        <v>9</v>
      </c>
      <c r="C15" s="19">
        <v>46073</v>
      </c>
      <c r="D15" s="19">
        <v>46135</v>
      </c>
      <c r="E15" s="19">
        <v>46196</v>
      </c>
    </row>
    <row r="16" spans="2:5" x14ac:dyDescent="0.25">
      <c r="B16" s="18">
        <v>0</v>
      </c>
      <c r="C16" s="19">
        <v>46076</v>
      </c>
      <c r="D16" s="19">
        <v>46136</v>
      </c>
      <c r="E16" s="19">
        <v>46197</v>
      </c>
    </row>
    <row r="19" spans="2:4" x14ac:dyDescent="0.25">
      <c r="B19" s="79" t="s">
        <v>118</v>
      </c>
      <c r="C19" s="79"/>
      <c r="D19" s="79"/>
    </row>
    <row r="20" spans="2:4" x14ac:dyDescent="0.25">
      <c r="B20" s="78" t="s">
        <v>119</v>
      </c>
      <c r="C20" s="78"/>
      <c r="D20" s="78"/>
    </row>
    <row r="21" spans="2:4" x14ac:dyDescent="0.25">
      <c r="B21" s="5" t="s">
        <v>114</v>
      </c>
      <c r="C21" s="5" t="s">
        <v>120</v>
      </c>
      <c r="D21" s="5" t="s">
        <v>121</v>
      </c>
    </row>
    <row r="22" spans="2:4" x14ac:dyDescent="0.25">
      <c r="B22" s="18">
        <v>1</v>
      </c>
      <c r="C22" s="19">
        <v>46154</v>
      </c>
      <c r="D22" s="19">
        <v>46212</v>
      </c>
    </row>
    <row r="23" spans="2:4" x14ac:dyDescent="0.25">
      <c r="B23" s="18">
        <v>2</v>
      </c>
      <c r="C23" s="19">
        <v>46155</v>
      </c>
      <c r="D23" s="19">
        <v>46213</v>
      </c>
    </row>
    <row r="24" spans="2:4" x14ac:dyDescent="0.25">
      <c r="B24" s="18">
        <v>3</v>
      </c>
      <c r="C24" s="19">
        <v>46156</v>
      </c>
      <c r="D24" s="19">
        <v>46217</v>
      </c>
    </row>
    <row r="25" spans="2:4" x14ac:dyDescent="0.25">
      <c r="B25" s="18">
        <v>4</v>
      </c>
      <c r="C25" s="19">
        <v>46157</v>
      </c>
      <c r="D25" s="19">
        <v>46218</v>
      </c>
    </row>
    <row r="26" spans="2:4" x14ac:dyDescent="0.25">
      <c r="B26" s="18">
        <v>5</v>
      </c>
      <c r="C26" s="19">
        <v>46161</v>
      </c>
      <c r="D26" s="19">
        <v>46219</v>
      </c>
    </row>
    <row r="27" spans="2:4" x14ac:dyDescent="0.25">
      <c r="B27" s="18">
        <v>6</v>
      </c>
      <c r="C27" s="19">
        <v>46162</v>
      </c>
      <c r="D27" s="19">
        <v>46220</v>
      </c>
    </row>
    <row r="28" spans="2:4" x14ac:dyDescent="0.25">
      <c r="B28" s="18">
        <v>7</v>
      </c>
      <c r="C28" s="19">
        <v>46163</v>
      </c>
      <c r="D28" s="19">
        <v>46224</v>
      </c>
    </row>
    <row r="29" spans="2:4" x14ac:dyDescent="0.25">
      <c r="B29" s="18">
        <v>8</v>
      </c>
      <c r="C29" s="19">
        <v>46164</v>
      </c>
      <c r="D29" s="19">
        <v>46225</v>
      </c>
    </row>
    <row r="30" spans="2:4" x14ac:dyDescent="0.25">
      <c r="B30" s="18">
        <v>9</v>
      </c>
      <c r="C30" s="19">
        <v>46167</v>
      </c>
      <c r="D30" s="19">
        <v>46226</v>
      </c>
    </row>
    <row r="31" spans="2:4" x14ac:dyDescent="0.25">
      <c r="B31" s="18">
        <v>0</v>
      </c>
      <c r="C31" s="19">
        <v>46168</v>
      </c>
      <c r="D31" s="19">
        <v>46227</v>
      </c>
    </row>
    <row r="34" spans="2:3" x14ac:dyDescent="0.25">
      <c r="B34" s="79" t="s">
        <v>122</v>
      </c>
      <c r="C34" s="79"/>
    </row>
    <row r="35" spans="2:3" x14ac:dyDescent="0.25">
      <c r="B35" s="78" t="s">
        <v>123</v>
      </c>
      <c r="C35" s="78"/>
    </row>
    <row r="36" spans="2:3" x14ac:dyDescent="0.25">
      <c r="B36" s="5" t="s">
        <v>114</v>
      </c>
      <c r="C36" s="5" t="s">
        <v>124</v>
      </c>
    </row>
    <row r="37" spans="2:3" x14ac:dyDescent="0.25">
      <c r="B37" s="18">
        <v>1</v>
      </c>
      <c r="C37" s="19">
        <v>46156</v>
      </c>
    </row>
    <row r="38" spans="2:3" x14ac:dyDescent="0.25">
      <c r="B38" s="18">
        <v>2</v>
      </c>
      <c r="C38" s="19">
        <v>46157</v>
      </c>
    </row>
    <row r="39" spans="2:3" x14ac:dyDescent="0.25">
      <c r="B39" s="18">
        <v>3</v>
      </c>
      <c r="C39" s="19">
        <v>46161</v>
      </c>
    </row>
    <row r="40" spans="2:3" x14ac:dyDescent="0.25">
      <c r="B40" s="18">
        <v>4</v>
      </c>
      <c r="C40" s="19">
        <v>46147</v>
      </c>
    </row>
    <row r="41" spans="2:3" x14ac:dyDescent="0.25">
      <c r="B41" s="18">
        <v>5</v>
      </c>
      <c r="C41" s="19">
        <v>46148</v>
      </c>
    </row>
    <row r="42" spans="2:3" x14ac:dyDescent="0.25">
      <c r="B42" s="18">
        <v>6</v>
      </c>
      <c r="C42" s="19">
        <v>46149</v>
      </c>
    </row>
    <row r="43" spans="2:3" x14ac:dyDescent="0.25">
      <c r="B43" s="18">
        <v>7</v>
      </c>
      <c r="C43" s="19">
        <v>46150</v>
      </c>
    </row>
    <row r="44" spans="2:3" x14ac:dyDescent="0.25">
      <c r="B44" s="18">
        <v>8</v>
      </c>
      <c r="C44" s="19">
        <v>46153</v>
      </c>
    </row>
    <row r="45" spans="2:3" x14ac:dyDescent="0.25">
      <c r="B45" s="18">
        <v>9</v>
      </c>
      <c r="C45" s="19">
        <v>46154</v>
      </c>
    </row>
    <row r="46" spans="2:3" x14ac:dyDescent="0.25">
      <c r="B46" s="18">
        <v>0</v>
      </c>
      <c r="C46" s="19">
        <v>46155</v>
      </c>
    </row>
    <row r="49" spans="2:14" x14ac:dyDescent="0.25">
      <c r="B49" s="79" t="s">
        <v>125</v>
      </c>
      <c r="C49" s="79"/>
    </row>
    <row r="50" spans="2:14" x14ac:dyDescent="0.25">
      <c r="B50" s="78" t="s">
        <v>126</v>
      </c>
      <c r="C50" s="78"/>
    </row>
    <row r="51" spans="2:14" x14ac:dyDescent="0.25">
      <c r="B51" s="5" t="s">
        <v>114</v>
      </c>
      <c r="C51" s="5" t="s">
        <v>127</v>
      </c>
    </row>
    <row r="52" spans="2:14" x14ac:dyDescent="0.25">
      <c r="B52" s="18">
        <v>1</v>
      </c>
      <c r="C52" s="19">
        <v>46154</v>
      </c>
    </row>
    <row r="53" spans="2:14" x14ac:dyDescent="0.25">
      <c r="B53" s="18">
        <v>2</v>
      </c>
      <c r="C53" s="19">
        <v>46155</v>
      </c>
    </row>
    <row r="54" spans="2:14" x14ac:dyDescent="0.25">
      <c r="B54" s="18">
        <v>3</v>
      </c>
      <c r="C54" s="19">
        <v>46156</v>
      </c>
    </row>
    <row r="55" spans="2:14" x14ac:dyDescent="0.25">
      <c r="B55" s="18">
        <v>4</v>
      </c>
      <c r="C55" s="19">
        <v>46157</v>
      </c>
    </row>
    <row r="56" spans="2:14" x14ac:dyDescent="0.25">
      <c r="B56" s="18">
        <v>5</v>
      </c>
      <c r="C56" s="19">
        <v>46161</v>
      </c>
    </row>
    <row r="57" spans="2:14" x14ac:dyDescent="0.25">
      <c r="B57" s="18">
        <v>6</v>
      </c>
      <c r="C57" s="19">
        <v>46162</v>
      </c>
    </row>
    <row r="58" spans="2:14" x14ac:dyDescent="0.25">
      <c r="B58" s="18">
        <v>7</v>
      </c>
      <c r="C58" s="19">
        <v>46163</v>
      </c>
    </row>
    <row r="59" spans="2:14" x14ac:dyDescent="0.25">
      <c r="B59" s="18">
        <v>8</v>
      </c>
      <c r="C59" s="19">
        <v>46164</v>
      </c>
    </row>
    <row r="60" spans="2:14" x14ac:dyDescent="0.25">
      <c r="B60" s="18">
        <v>9</v>
      </c>
      <c r="C60" s="19">
        <v>46167</v>
      </c>
    </row>
    <row r="61" spans="2:14" x14ac:dyDescent="0.25">
      <c r="B61" s="18">
        <v>0</v>
      </c>
      <c r="C61" s="19">
        <v>46168</v>
      </c>
    </row>
    <row r="64" spans="2:14" x14ac:dyDescent="0.25">
      <c r="B64" s="79" t="s">
        <v>128</v>
      </c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</row>
    <row r="65" spans="2:14" x14ac:dyDescent="0.25">
      <c r="B65" s="78" t="s">
        <v>129</v>
      </c>
      <c r="C65" s="78"/>
      <c r="D65" s="78"/>
      <c r="E65" s="78"/>
      <c r="F65" s="78"/>
      <c r="G65" s="78"/>
      <c r="H65" s="78"/>
      <c r="I65" s="78"/>
      <c r="J65" s="78"/>
      <c r="K65" s="78"/>
      <c r="L65" s="78"/>
      <c r="M65" s="78"/>
      <c r="N65" s="78"/>
    </row>
    <row r="66" spans="2:14" x14ac:dyDescent="0.25">
      <c r="B66" s="5" t="s">
        <v>130</v>
      </c>
      <c r="C66" s="5" t="s">
        <v>131</v>
      </c>
      <c r="D66" s="5" t="s">
        <v>132</v>
      </c>
      <c r="E66" s="5" t="s">
        <v>133</v>
      </c>
      <c r="F66" s="5" t="s">
        <v>134</v>
      </c>
      <c r="G66" s="5" t="s">
        <v>135</v>
      </c>
      <c r="H66" s="5" t="s">
        <v>136</v>
      </c>
      <c r="I66" s="5" t="s">
        <v>137</v>
      </c>
      <c r="J66" s="5" t="s">
        <v>138</v>
      </c>
      <c r="K66" s="5" t="s">
        <v>139</v>
      </c>
      <c r="L66" s="5" t="s">
        <v>140</v>
      </c>
      <c r="M66" s="5" t="s">
        <v>141</v>
      </c>
      <c r="N66" s="5" t="s">
        <v>142</v>
      </c>
    </row>
    <row r="67" spans="2:14" x14ac:dyDescent="0.25">
      <c r="B67" s="18">
        <v>1</v>
      </c>
      <c r="C67" s="19">
        <v>46063</v>
      </c>
      <c r="D67" s="19">
        <v>46091</v>
      </c>
      <c r="E67" s="19">
        <v>46125</v>
      </c>
      <c r="F67" s="19">
        <v>46154</v>
      </c>
      <c r="G67" s="19">
        <v>46183</v>
      </c>
      <c r="H67" s="19">
        <v>46212</v>
      </c>
      <c r="I67" s="19">
        <v>46246</v>
      </c>
      <c r="J67" s="19">
        <v>46274</v>
      </c>
      <c r="K67" s="19">
        <v>46304</v>
      </c>
      <c r="L67" s="19">
        <v>46337</v>
      </c>
      <c r="M67" s="19">
        <v>46366</v>
      </c>
      <c r="N67" s="19">
        <v>46400</v>
      </c>
    </row>
    <row r="68" spans="2:14" x14ac:dyDescent="0.25">
      <c r="B68" s="18">
        <v>2</v>
      </c>
      <c r="C68" s="19">
        <v>46064</v>
      </c>
      <c r="D68" s="19">
        <v>46092</v>
      </c>
      <c r="E68" s="19">
        <v>46126</v>
      </c>
      <c r="F68" s="19">
        <v>46155</v>
      </c>
      <c r="G68" s="19">
        <v>46184</v>
      </c>
      <c r="H68" s="19">
        <v>46213</v>
      </c>
      <c r="I68" s="19">
        <v>46247</v>
      </c>
      <c r="J68" s="19">
        <v>46275</v>
      </c>
      <c r="K68" s="19">
        <v>46308</v>
      </c>
      <c r="L68" s="19">
        <v>46338</v>
      </c>
      <c r="M68" s="19">
        <v>46367</v>
      </c>
      <c r="N68" s="19">
        <v>46401</v>
      </c>
    </row>
    <row r="69" spans="2:14" x14ac:dyDescent="0.25">
      <c r="B69" s="18">
        <v>3</v>
      </c>
      <c r="C69" s="19">
        <v>46065</v>
      </c>
      <c r="D69" s="19">
        <v>46093</v>
      </c>
      <c r="E69" s="19">
        <v>46127</v>
      </c>
      <c r="F69" s="19">
        <v>46156</v>
      </c>
      <c r="G69" s="19">
        <v>46185</v>
      </c>
      <c r="H69" s="19">
        <v>46217</v>
      </c>
      <c r="I69" s="19">
        <v>46248</v>
      </c>
      <c r="J69" s="19">
        <v>46276</v>
      </c>
      <c r="K69" s="19">
        <v>46309</v>
      </c>
      <c r="L69" s="19">
        <v>46339</v>
      </c>
      <c r="M69" s="19">
        <v>46370</v>
      </c>
      <c r="N69" s="19">
        <v>46402</v>
      </c>
    </row>
    <row r="70" spans="2:14" x14ac:dyDescent="0.25">
      <c r="B70" s="18">
        <v>4</v>
      </c>
      <c r="C70" s="19">
        <v>46066</v>
      </c>
      <c r="D70" s="19">
        <v>46094</v>
      </c>
      <c r="E70" s="19">
        <v>46128</v>
      </c>
      <c r="F70" s="19">
        <v>46157</v>
      </c>
      <c r="G70" s="19">
        <v>46189</v>
      </c>
      <c r="H70" s="19">
        <v>46218</v>
      </c>
      <c r="I70" s="19">
        <v>46252</v>
      </c>
      <c r="J70" s="19">
        <v>46279</v>
      </c>
      <c r="K70" s="19">
        <v>46310</v>
      </c>
      <c r="L70" s="19">
        <v>46343</v>
      </c>
      <c r="M70" s="19">
        <v>46371</v>
      </c>
      <c r="N70" s="19">
        <v>46405</v>
      </c>
    </row>
    <row r="71" spans="2:14" x14ac:dyDescent="0.25">
      <c r="B71" s="18">
        <v>5</v>
      </c>
      <c r="C71" s="19">
        <v>46069</v>
      </c>
      <c r="D71" s="19">
        <v>46097</v>
      </c>
      <c r="E71" s="19">
        <v>46129</v>
      </c>
      <c r="F71" s="19">
        <v>46161</v>
      </c>
      <c r="G71" s="19">
        <v>46190</v>
      </c>
      <c r="H71" s="19">
        <v>46219</v>
      </c>
      <c r="I71" s="19">
        <v>46253</v>
      </c>
      <c r="J71" s="19">
        <v>46280</v>
      </c>
      <c r="K71" s="19">
        <v>46311</v>
      </c>
      <c r="L71" s="19">
        <v>46344</v>
      </c>
      <c r="M71" s="19">
        <v>46372</v>
      </c>
      <c r="N71" s="19">
        <v>46406</v>
      </c>
    </row>
    <row r="72" spans="2:14" x14ac:dyDescent="0.25">
      <c r="B72" s="18">
        <v>6</v>
      </c>
      <c r="C72" s="19">
        <v>46070</v>
      </c>
      <c r="D72" s="19">
        <v>46098</v>
      </c>
      <c r="E72" s="19">
        <v>46132</v>
      </c>
      <c r="F72" s="19">
        <v>46162</v>
      </c>
      <c r="G72" s="19">
        <v>46191</v>
      </c>
      <c r="H72" s="19">
        <v>46220</v>
      </c>
      <c r="I72" s="19">
        <v>46254</v>
      </c>
      <c r="J72" s="19">
        <v>46281</v>
      </c>
      <c r="K72" s="19">
        <v>46314</v>
      </c>
      <c r="L72" s="19">
        <v>46345</v>
      </c>
      <c r="M72" s="19">
        <v>46373</v>
      </c>
      <c r="N72" s="19">
        <v>46407</v>
      </c>
    </row>
    <row r="73" spans="2:14" x14ac:dyDescent="0.25">
      <c r="B73" s="18">
        <v>7</v>
      </c>
      <c r="C73" s="19">
        <v>46071</v>
      </c>
      <c r="D73" s="19">
        <v>46099</v>
      </c>
      <c r="E73" s="19">
        <v>46133</v>
      </c>
      <c r="F73" s="19">
        <v>46163</v>
      </c>
      <c r="G73" s="19">
        <v>46192</v>
      </c>
      <c r="H73" s="19">
        <v>46224</v>
      </c>
      <c r="I73" s="19">
        <v>46255</v>
      </c>
      <c r="J73" s="19">
        <v>46282</v>
      </c>
      <c r="K73" s="19">
        <v>46315</v>
      </c>
      <c r="L73" s="19">
        <v>46346</v>
      </c>
      <c r="M73" s="19">
        <v>46374</v>
      </c>
      <c r="N73" s="19">
        <v>46408</v>
      </c>
    </row>
    <row r="74" spans="2:14" x14ac:dyDescent="0.25">
      <c r="B74" s="18">
        <v>8</v>
      </c>
      <c r="C74" s="19">
        <v>46072</v>
      </c>
      <c r="D74" s="19">
        <v>46100</v>
      </c>
      <c r="E74" s="19">
        <v>46134</v>
      </c>
      <c r="F74" s="19">
        <v>46164</v>
      </c>
      <c r="G74" s="19">
        <v>46195</v>
      </c>
      <c r="H74" s="19">
        <v>46225</v>
      </c>
      <c r="I74" s="19">
        <v>46258</v>
      </c>
      <c r="J74" s="19">
        <v>46283</v>
      </c>
      <c r="K74" s="19">
        <v>46316</v>
      </c>
      <c r="L74" s="19">
        <v>46349</v>
      </c>
      <c r="M74" s="19">
        <v>46377</v>
      </c>
      <c r="N74" s="19">
        <v>46409</v>
      </c>
    </row>
    <row r="75" spans="2:14" x14ac:dyDescent="0.25">
      <c r="B75" s="18">
        <v>9</v>
      </c>
      <c r="C75" s="19">
        <v>46073</v>
      </c>
      <c r="D75" s="19">
        <v>46101</v>
      </c>
      <c r="E75" s="19">
        <v>46135</v>
      </c>
      <c r="F75" s="19">
        <v>46167</v>
      </c>
      <c r="G75" s="19">
        <v>46196</v>
      </c>
      <c r="H75" s="19">
        <v>46226</v>
      </c>
      <c r="I75" s="19">
        <v>46259</v>
      </c>
      <c r="J75" s="19">
        <v>46286</v>
      </c>
      <c r="K75" s="19">
        <v>46317</v>
      </c>
      <c r="L75" s="19">
        <v>46350</v>
      </c>
      <c r="M75" s="19">
        <v>46378</v>
      </c>
      <c r="N75" s="19">
        <v>46412</v>
      </c>
    </row>
    <row r="76" spans="2:14" x14ac:dyDescent="0.25">
      <c r="B76" s="18">
        <v>0</v>
      </c>
      <c r="C76" s="19">
        <v>46076</v>
      </c>
      <c r="D76" s="19">
        <v>46105</v>
      </c>
      <c r="E76" s="19">
        <v>46136</v>
      </c>
      <c r="F76" s="19">
        <v>46168</v>
      </c>
      <c r="G76" s="19">
        <v>46197</v>
      </c>
      <c r="H76" s="19">
        <v>46227</v>
      </c>
      <c r="I76" s="19">
        <v>46260</v>
      </c>
      <c r="J76" s="19">
        <v>46287</v>
      </c>
      <c r="K76" s="19">
        <v>46318</v>
      </c>
      <c r="L76" s="19">
        <v>46351</v>
      </c>
      <c r="M76" s="19">
        <v>46379</v>
      </c>
      <c r="N76" s="19">
        <v>46413</v>
      </c>
    </row>
    <row r="79" spans="2:14" x14ac:dyDescent="0.25">
      <c r="B79" s="79" t="s">
        <v>143</v>
      </c>
      <c r="C79" s="79"/>
      <c r="D79" s="79"/>
      <c r="E79" s="79"/>
      <c r="F79" s="79"/>
      <c r="G79" s="79"/>
      <c r="H79" s="79"/>
    </row>
    <row r="80" spans="2:14" x14ac:dyDescent="0.25">
      <c r="B80" s="78" t="s">
        <v>144</v>
      </c>
      <c r="C80" s="78"/>
      <c r="D80" s="78"/>
      <c r="E80" s="78"/>
      <c r="F80" s="78"/>
      <c r="G80" s="78"/>
      <c r="H80" s="78"/>
    </row>
    <row r="81" spans="2:8" x14ac:dyDescent="0.25">
      <c r="B81" s="5" t="s">
        <v>145</v>
      </c>
      <c r="C81" s="5" t="s">
        <v>146</v>
      </c>
      <c r="D81" s="5" t="s">
        <v>147</v>
      </c>
      <c r="E81" s="5" t="s">
        <v>148</v>
      </c>
      <c r="F81" s="5" t="s">
        <v>149</v>
      </c>
      <c r="G81" s="5" t="s">
        <v>150</v>
      </c>
      <c r="H81" s="5" t="s">
        <v>151</v>
      </c>
    </row>
    <row r="82" spans="2:8" x14ac:dyDescent="0.25">
      <c r="B82" s="18">
        <v>1</v>
      </c>
      <c r="C82" s="19">
        <v>46091</v>
      </c>
      <c r="D82" s="19">
        <v>46154</v>
      </c>
      <c r="E82" s="19">
        <v>46212</v>
      </c>
      <c r="F82" s="19">
        <v>46274</v>
      </c>
      <c r="G82" s="19">
        <v>46337</v>
      </c>
      <c r="H82" s="19">
        <v>46400</v>
      </c>
    </row>
    <row r="83" spans="2:8" x14ac:dyDescent="0.25">
      <c r="B83" s="18">
        <v>2</v>
      </c>
      <c r="C83" s="19">
        <v>46092</v>
      </c>
      <c r="D83" s="19">
        <v>46155</v>
      </c>
      <c r="E83" s="19">
        <v>46213</v>
      </c>
      <c r="F83" s="19">
        <v>46275</v>
      </c>
      <c r="G83" s="19">
        <v>46338</v>
      </c>
      <c r="H83" s="19">
        <v>46401</v>
      </c>
    </row>
    <row r="84" spans="2:8" x14ac:dyDescent="0.25">
      <c r="B84" s="18">
        <v>3</v>
      </c>
      <c r="C84" s="19">
        <v>46093</v>
      </c>
      <c r="D84" s="19">
        <v>46156</v>
      </c>
      <c r="E84" s="19">
        <v>46217</v>
      </c>
      <c r="F84" s="19">
        <v>46276</v>
      </c>
      <c r="G84" s="19">
        <v>46339</v>
      </c>
      <c r="H84" s="19">
        <v>46402</v>
      </c>
    </row>
    <row r="85" spans="2:8" x14ac:dyDescent="0.25">
      <c r="B85" s="18">
        <v>4</v>
      </c>
      <c r="C85" s="19">
        <v>46094</v>
      </c>
      <c r="D85" s="19">
        <v>46157</v>
      </c>
      <c r="E85" s="19">
        <v>46218</v>
      </c>
      <c r="F85" s="19">
        <v>46279</v>
      </c>
      <c r="G85" s="19">
        <v>46343</v>
      </c>
      <c r="H85" s="19">
        <v>46405</v>
      </c>
    </row>
    <row r="86" spans="2:8" x14ac:dyDescent="0.25">
      <c r="B86" s="18">
        <v>5</v>
      </c>
      <c r="C86" s="19">
        <v>46097</v>
      </c>
      <c r="D86" s="19">
        <v>46161</v>
      </c>
      <c r="E86" s="19">
        <v>46219</v>
      </c>
      <c r="F86" s="19">
        <v>46280</v>
      </c>
      <c r="G86" s="19">
        <v>46344</v>
      </c>
      <c r="H86" s="19">
        <v>46406</v>
      </c>
    </row>
    <row r="87" spans="2:8" x14ac:dyDescent="0.25">
      <c r="B87" s="18">
        <v>6</v>
      </c>
      <c r="C87" s="19">
        <v>46098</v>
      </c>
      <c r="D87" s="19">
        <v>46162</v>
      </c>
      <c r="E87" s="19">
        <v>46220</v>
      </c>
      <c r="F87" s="19">
        <v>46281</v>
      </c>
      <c r="G87" s="19">
        <v>46345</v>
      </c>
      <c r="H87" s="19">
        <v>46407</v>
      </c>
    </row>
    <row r="88" spans="2:8" x14ac:dyDescent="0.25">
      <c r="B88" s="18">
        <v>7</v>
      </c>
      <c r="C88" s="19">
        <v>46099</v>
      </c>
      <c r="D88" s="19">
        <v>46163</v>
      </c>
      <c r="E88" s="19">
        <v>46224</v>
      </c>
      <c r="F88" s="19">
        <v>46282</v>
      </c>
      <c r="G88" s="19">
        <v>46346</v>
      </c>
      <c r="H88" s="19">
        <v>46408</v>
      </c>
    </row>
    <row r="89" spans="2:8" x14ac:dyDescent="0.25">
      <c r="B89" s="18">
        <v>8</v>
      </c>
      <c r="C89" s="19">
        <v>46100</v>
      </c>
      <c r="D89" s="19">
        <v>46164</v>
      </c>
      <c r="E89" s="19">
        <v>46225</v>
      </c>
      <c r="F89" s="19">
        <v>46283</v>
      </c>
      <c r="G89" s="19">
        <v>46349</v>
      </c>
      <c r="H89" s="19">
        <v>46409</v>
      </c>
    </row>
    <row r="90" spans="2:8" x14ac:dyDescent="0.25">
      <c r="B90" s="18">
        <v>9</v>
      </c>
      <c r="C90" s="19">
        <v>46101</v>
      </c>
      <c r="D90" s="19">
        <v>46167</v>
      </c>
      <c r="E90" s="19">
        <v>46226</v>
      </c>
      <c r="F90" s="19">
        <v>46286</v>
      </c>
      <c r="G90" s="19">
        <v>46350</v>
      </c>
      <c r="H90" s="19">
        <v>46412</v>
      </c>
    </row>
    <row r="91" spans="2:8" x14ac:dyDescent="0.25">
      <c r="B91" s="18">
        <v>0</v>
      </c>
      <c r="C91" s="19">
        <v>46105</v>
      </c>
      <c r="D91" s="19">
        <v>46168</v>
      </c>
      <c r="E91" s="19">
        <v>46227</v>
      </c>
      <c r="F91" s="19">
        <v>46287</v>
      </c>
      <c r="G91" s="19">
        <v>46351</v>
      </c>
      <c r="H91" s="19">
        <v>46413</v>
      </c>
    </row>
    <row r="94" spans="2:8" x14ac:dyDescent="0.25">
      <c r="B94" s="79" t="s">
        <v>152</v>
      </c>
      <c r="C94" s="79"/>
      <c r="D94" s="79"/>
      <c r="E94" s="79"/>
    </row>
    <row r="95" spans="2:8" x14ac:dyDescent="0.25">
      <c r="B95" s="78" t="s">
        <v>153</v>
      </c>
      <c r="C95" s="78"/>
      <c r="D95" s="78"/>
      <c r="E95" s="78"/>
    </row>
    <row r="96" spans="2:8" x14ac:dyDescent="0.25">
      <c r="B96" s="5" t="s">
        <v>114</v>
      </c>
      <c r="C96" s="5" t="s">
        <v>154</v>
      </c>
      <c r="D96" s="5" t="s">
        <v>155</v>
      </c>
      <c r="E96" s="5" t="s">
        <v>156</v>
      </c>
    </row>
    <row r="97" spans="2:8" x14ac:dyDescent="0.25">
      <c r="B97" s="18">
        <v>1</v>
      </c>
      <c r="C97" s="19">
        <v>46154</v>
      </c>
      <c r="D97" s="19">
        <v>46274</v>
      </c>
      <c r="E97" s="19">
        <v>46400</v>
      </c>
    </row>
    <row r="98" spans="2:8" x14ac:dyDescent="0.25">
      <c r="B98" s="18">
        <v>2</v>
      </c>
      <c r="C98" s="19">
        <v>46155</v>
      </c>
      <c r="D98" s="19">
        <v>46275</v>
      </c>
      <c r="E98" s="19">
        <v>46401</v>
      </c>
    </row>
    <row r="99" spans="2:8" x14ac:dyDescent="0.25">
      <c r="B99" s="18">
        <v>3</v>
      </c>
      <c r="C99" s="19">
        <v>46156</v>
      </c>
      <c r="D99" s="19">
        <v>46276</v>
      </c>
      <c r="E99" s="19">
        <v>46402</v>
      </c>
    </row>
    <row r="100" spans="2:8" x14ac:dyDescent="0.25">
      <c r="B100" s="18">
        <v>4</v>
      </c>
      <c r="C100" s="19">
        <v>46157</v>
      </c>
      <c r="D100" s="19">
        <v>46279</v>
      </c>
      <c r="E100" s="19">
        <v>46405</v>
      </c>
    </row>
    <row r="101" spans="2:8" x14ac:dyDescent="0.25">
      <c r="B101" s="18">
        <v>5</v>
      </c>
      <c r="C101" s="19">
        <v>46161</v>
      </c>
      <c r="D101" s="19">
        <v>46280</v>
      </c>
      <c r="E101" s="19">
        <v>46406</v>
      </c>
    </row>
    <row r="102" spans="2:8" x14ac:dyDescent="0.25">
      <c r="B102" s="18">
        <v>6</v>
      </c>
      <c r="C102" s="19">
        <v>46162</v>
      </c>
      <c r="D102" s="19">
        <v>46281</v>
      </c>
      <c r="E102" s="19">
        <v>46407</v>
      </c>
    </row>
    <row r="103" spans="2:8" x14ac:dyDescent="0.25">
      <c r="B103" s="18">
        <v>7</v>
      </c>
      <c r="C103" s="19">
        <v>46163</v>
      </c>
      <c r="D103" s="19">
        <v>46282</v>
      </c>
      <c r="E103" s="19">
        <v>46408</v>
      </c>
    </row>
    <row r="104" spans="2:8" x14ac:dyDescent="0.25">
      <c r="B104" s="18">
        <v>8</v>
      </c>
      <c r="C104" s="19">
        <v>46164</v>
      </c>
      <c r="D104" s="19">
        <v>46283</v>
      </c>
      <c r="E104" s="19">
        <v>46409</v>
      </c>
    </row>
    <row r="105" spans="2:8" x14ac:dyDescent="0.25">
      <c r="B105" s="18">
        <v>9</v>
      </c>
      <c r="C105" s="19">
        <v>46167</v>
      </c>
      <c r="D105" s="19">
        <v>46286</v>
      </c>
      <c r="E105" s="19">
        <v>46412</v>
      </c>
    </row>
    <row r="106" spans="2:8" x14ac:dyDescent="0.25">
      <c r="B106" s="18">
        <v>0</v>
      </c>
      <c r="C106" s="19">
        <v>46168</v>
      </c>
      <c r="D106" s="19">
        <v>46287</v>
      </c>
      <c r="E106" s="19">
        <v>46413</v>
      </c>
    </row>
    <row r="109" spans="2:8" x14ac:dyDescent="0.25">
      <c r="B109" s="79" t="s">
        <v>157</v>
      </c>
      <c r="C109" s="79"/>
      <c r="D109" s="79"/>
      <c r="E109" s="79"/>
      <c r="F109" s="79"/>
      <c r="G109" s="79"/>
      <c r="H109" s="79"/>
    </row>
    <row r="110" spans="2:8" x14ac:dyDescent="0.25">
      <c r="B110" s="78" t="s">
        <v>158</v>
      </c>
      <c r="C110" s="78"/>
      <c r="D110" s="78"/>
      <c r="E110" s="78"/>
      <c r="F110" s="78"/>
      <c r="G110" s="78"/>
      <c r="H110" s="78"/>
    </row>
    <row r="111" spans="2:8" x14ac:dyDescent="0.25">
      <c r="B111" s="5" t="s">
        <v>159</v>
      </c>
      <c r="C111" s="5" t="s">
        <v>146</v>
      </c>
      <c r="D111" s="5" t="s">
        <v>147</v>
      </c>
      <c r="E111" s="5" t="s">
        <v>148</v>
      </c>
      <c r="F111" s="5" t="s">
        <v>149</v>
      </c>
      <c r="G111" s="5" t="s">
        <v>150</v>
      </c>
      <c r="H111" s="5" t="s">
        <v>151</v>
      </c>
    </row>
    <row r="112" spans="2:8" x14ac:dyDescent="0.25">
      <c r="B112" s="18">
        <v>1</v>
      </c>
      <c r="C112" s="19">
        <v>46154</v>
      </c>
      <c r="D112" s="19">
        <v>46183</v>
      </c>
      <c r="E112" s="19">
        <v>46212</v>
      </c>
      <c r="F112" s="19">
        <v>46274</v>
      </c>
      <c r="G112" s="19">
        <v>46337</v>
      </c>
      <c r="H112" s="19">
        <v>46400</v>
      </c>
    </row>
    <row r="113" spans="2:8" x14ac:dyDescent="0.25">
      <c r="B113" s="18">
        <v>2</v>
      </c>
      <c r="C113" s="19">
        <v>46155</v>
      </c>
      <c r="D113" s="19">
        <v>46184</v>
      </c>
      <c r="E113" s="19">
        <v>46213</v>
      </c>
      <c r="F113" s="19">
        <v>46275</v>
      </c>
      <c r="G113" s="19">
        <v>46338</v>
      </c>
      <c r="H113" s="19">
        <v>46401</v>
      </c>
    </row>
    <row r="114" spans="2:8" x14ac:dyDescent="0.25">
      <c r="B114" s="18">
        <v>3</v>
      </c>
      <c r="C114" s="19">
        <v>46156</v>
      </c>
      <c r="D114" s="19">
        <v>46185</v>
      </c>
      <c r="E114" s="19">
        <v>46217</v>
      </c>
      <c r="F114" s="19">
        <v>46276</v>
      </c>
      <c r="G114" s="19">
        <v>46339</v>
      </c>
      <c r="H114" s="19">
        <v>46402</v>
      </c>
    </row>
    <row r="115" spans="2:8" x14ac:dyDescent="0.25">
      <c r="B115" s="18">
        <v>4</v>
      </c>
      <c r="C115" s="19">
        <v>46157</v>
      </c>
      <c r="D115" s="19">
        <v>46189</v>
      </c>
      <c r="E115" s="19">
        <v>46218</v>
      </c>
      <c r="F115" s="19">
        <v>46279</v>
      </c>
      <c r="G115" s="19">
        <v>46343</v>
      </c>
      <c r="H115" s="19">
        <v>46405</v>
      </c>
    </row>
    <row r="116" spans="2:8" x14ac:dyDescent="0.25">
      <c r="B116" s="18">
        <v>5</v>
      </c>
      <c r="C116" s="19">
        <v>46161</v>
      </c>
      <c r="D116" s="19">
        <v>46190</v>
      </c>
      <c r="E116" s="19">
        <v>46219</v>
      </c>
      <c r="F116" s="19">
        <v>46280</v>
      </c>
      <c r="G116" s="19">
        <v>46344</v>
      </c>
      <c r="H116" s="19">
        <v>46406</v>
      </c>
    </row>
    <row r="117" spans="2:8" x14ac:dyDescent="0.25">
      <c r="B117" s="18">
        <v>6</v>
      </c>
      <c r="C117" s="19">
        <v>46162</v>
      </c>
      <c r="D117" s="19">
        <v>46191</v>
      </c>
      <c r="E117" s="19">
        <v>46220</v>
      </c>
      <c r="F117" s="19">
        <v>46281</v>
      </c>
      <c r="G117" s="19">
        <v>46345</v>
      </c>
      <c r="H117" s="19">
        <v>46407</v>
      </c>
    </row>
    <row r="118" spans="2:8" x14ac:dyDescent="0.25">
      <c r="B118" s="18">
        <v>7</v>
      </c>
      <c r="C118" s="19">
        <v>46163</v>
      </c>
      <c r="D118" s="19">
        <v>46192</v>
      </c>
      <c r="E118" s="19">
        <v>46224</v>
      </c>
      <c r="F118" s="19">
        <v>46282</v>
      </c>
      <c r="G118" s="19">
        <v>46346</v>
      </c>
      <c r="H118" s="19">
        <v>46408</v>
      </c>
    </row>
    <row r="119" spans="2:8" x14ac:dyDescent="0.25">
      <c r="B119" s="18">
        <v>8</v>
      </c>
      <c r="C119" s="19">
        <v>46164</v>
      </c>
      <c r="D119" s="19">
        <v>46195</v>
      </c>
      <c r="E119" s="19">
        <v>46225</v>
      </c>
      <c r="F119" s="19">
        <v>46283</v>
      </c>
      <c r="G119" s="19">
        <v>46349</v>
      </c>
      <c r="H119" s="19">
        <v>46409</v>
      </c>
    </row>
    <row r="120" spans="2:8" x14ac:dyDescent="0.25">
      <c r="B120" s="18">
        <v>9</v>
      </c>
      <c r="C120" s="19">
        <v>46167</v>
      </c>
      <c r="D120" s="19">
        <v>46196</v>
      </c>
      <c r="E120" s="19">
        <v>46226</v>
      </c>
      <c r="F120" s="19">
        <v>46286</v>
      </c>
      <c r="G120" s="19">
        <v>46350</v>
      </c>
      <c r="H120" s="19">
        <v>46412</v>
      </c>
    </row>
    <row r="121" spans="2:8" x14ac:dyDescent="0.25">
      <c r="B121" s="18">
        <v>0</v>
      </c>
      <c r="C121" s="19">
        <v>46168</v>
      </c>
      <c r="D121" s="19">
        <v>46197</v>
      </c>
      <c r="E121" s="19">
        <v>46227</v>
      </c>
      <c r="F121" s="19">
        <v>46287</v>
      </c>
      <c r="G121" s="19">
        <v>46351</v>
      </c>
      <c r="H121" s="19">
        <v>46413</v>
      </c>
    </row>
  </sheetData>
  <sheetProtection password="8A06" sheet="1" objects="1" scenarios="1"/>
  <mergeCells count="16">
    <mergeCell ref="B4:E4"/>
    <mergeCell ref="B5:E5"/>
    <mergeCell ref="B19:D19"/>
    <mergeCell ref="B20:D20"/>
    <mergeCell ref="B34:C34"/>
    <mergeCell ref="B35:C35"/>
    <mergeCell ref="B49:C49"/>
    <mergeCell ref="B50:C50"/>
    <mergeCell ref="B64:N64"/>
    <mergeCell ref="B65:N65"/>
    <mergeCell ref="B110:H110"/>
    <mergeCell ref="B79:H79"/>
    <mergeCell ref="B80:H80"/>
    <mergeCell ref="B94:E94"/>
    <mergeCell ref="B95:E95"/>
    <mergeCell ref="B109:H10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E101"/>
  <sheetViews>
    <sheetView showGridLines="0" workbookViewId="0"/>
  </sheetViews>
  <sheetFormatPr baseColWidth="10" defaultColWidth="8.7109375" defaultRowHeight="15" x14ac:dyDescent="0.25"/>
  <cols>
    <col min="1" max="1" width="2" customWidth="1"/>
    <col min="2" max="3" width="14" customWidth="1"/>
    <col min="4" max="5" width="18" customWidth="1"/>
  </cols>
  <sheetData>
    <row r="1" spans="2:5" ht="18" x14ac:dyDescent="0.25">
      <c r="B1" s="1" t="s">
        <v>160</v>
      </c>
    </row>
    <row r="2" spans="2:5" x14ac:dyDescent="0.25">
      <c r="B2" s="2" t="s">
        <v>161</v>
      </c>
    </row>
    <row r="4" spans="2:5" x14ac:dyDescent="0.25">
      <c r="B4" s="79" t="s">
        <v>162</v>
      </c>
      <c r="C4" s="79"/>
      <c r="D4" s="79"/>
      <c r="E4" s="79"/>
    </row>
    <row r="5" spans="2:5" x14ac:dyDescent="0.25">
      <c r="B5" s="78" t="s">
        <v>163</v>
      </c>
      <c r="C5" s="78"/>
      <c r="D5" s="78"/>
      <c r="E5" s="78"/>
    </row>
    <row r="6" spans="2:5" x14ac:dyDescent="0.25">
      <c r="B6" s="5" t="s">
        <v>164</v>
      </c>
      <c r="C6" s="5" t="s">
        <v>165</v>
      </c>
      <c r="D6" s="5" t="s">
        <v>166</v>
      </c>
      <c r="E6" s="5" t="s">
        <v>124</v>
      </c>
    </row>
    <row r="7" spans="2:5" x14ac:dyDescent="0.25">
      <c r="B7" s="18">
        <v>1</v>
      </c>
      <c r="C7" s="18">
        <v>2</v>
      </c>
      <c r="D7" s="18" t="s">
        <v>167</v>
      </c>
      <c r="E7" s="19">
        <v>46246</v>
      </c>
    </row>
    <row r="8" spans="2:5" x14ac:dyDescent="0.25">
      <c r="B8" s="18">
        <v>3</v>
      </c>
      <c r="C8" s="18">
        <v>4</v>
      </c>
      <c r="D8" s="18" t="s">
        <v>168</v>
      </c>
      <c r="E8" s="19">
        <v>46247</v>
      </c>
    </row>
    <row r="9" spans="2:5" x14ac:dyDescent="0.25">
      <c r="B9" s="18">
        <v>5</v>
      </c>
      <c r="C9" s="18">
        <v>6</v>
      </c>
      <c r="D9" s="18" t="s">
        <v>169</v>
      </c>
      <c r="E9" s="19">
        <v>46248</v>
      </c>
    </row>
    <row r="10" spans="2:5" x14ac:dyDescent="0.25">
      <c r="B10" s="18">
        <v>7</v>
      </c>
      <c r="C10" s="18">
        <v>8</v>
      </c>
      <c r="D10" s="18" t="s">
        <v>170</v>
      </c>
      <c r="E10" s="19">
        <v>46252</v>
      </c>
    </row>
    <row r="11" spans="2:5" x14ac:dyDescent="0.25">
      <c r="B11" s="18">
        <v>9</v>
      </c>
      <c r="C11" s="18">
        <v>10</v>
      </c>
      <c r="D11" s="18" t="s">
        <v>171</v>
      </c>
      <c r="E11" s="19">
        <v>46253</v>
      </c>
    </row>
    <row r="12" spans="2:5" x14ac:dyDescent="0.25">
      <c r="B12" s="18">
        <v>11</v>
      </c>
      <c r="C12" s="18">
        <v>12</v>
      </c>
      <c r="D12" s="18" t="s">
        <v>172</v>
      </c>
      <c r="E12" s="19">
        <v>46254</v>
      </c>
    </row>
    <row r="13" spans="2:5" x14ac:dyDescent="0.25">
      <c r="B13" s="18">
        <v>13</v>
      </c>
      <c r="C13" s="18">
        <v>14</v>
      </c>
      <c r="D13" s="18" t="s">
        <v>173</v>
      </c>
      <c r="E13" s="19">
        <v>46255</v>
      </c>
    </row>
    <row r="14" spans="2:5" x14ac:dyDescent="0.25">
      <c r="B14" s="18">
        <v>15</v>
      </c>
      <c r="C14" s="18">
        <v>16</v>
      </c>
      <c r="D14" s="18" t="s">
        <v>174</v>
      </c>
      <c r="E14" s="19">
        <v>46258</v>
      </c>
    </row>
    <row r="15" spans="2:5" x14ac:dyDescent="0.25">
      <c r="B15" s="18">
        <v>17</v>
      </c>
      <c r="C15" s="18">
        <v>18</v>
      </c>
      <c r="D15" s="18" t="s">
        <v>175</v>
      </c>
      <c r="E15" s="19">
        <v>46259</v>
      </c>
    </row>
    <row r="16" spans="2:5" x14ac:dyDescent="0.25">
      <c r="B16" s="18">
        <v>19</v>
      </c>
      <c r="C16" s="18">
        <v>20</v>
      </c>
      <c r="D16" s="18" t="s">
        <v>176</v>
      </c>
      <c r="E16" s="19">
        <v>46260</v>
      </c>
    </row>
    <row r="17" spans="2:5" x14ac:dyDescent="0.25">
      <c r="B17" s="18">
        <v>21</v>
      </c>
      <c r="C17" s="18">
        <v>22</v>
      </c>
      <c r="D17" s="18" t="s">
        <v>177</v>
      </c>
      <c r="E17" s="19">
        <v>46261</v>
      </c>
    </row>
    <row r="18" spans="2:5" x14ac:dyDescent="0.25">
      <c r="B18" s="18">
        <v>23</v>
      </c>
      <c r="C18" s="18">
        <v>24</v>
      </c>
      <c r="D18" s="18" t="s">
        <v>178</v>
      </c>
      <c r="E18" s="19">
        <v>46262</v>
      </c>
    </row>
    <row r="19" spans="2:5" x14ac:dyDescent="0.25">
      <c r="B19" s="18">
        <v>25</v>
      </c>
      <c r="C19" s="18">
        <v>26</v>
      </c>
      <c r="D19" s="18" t="s">
        <v>179</v>
      </c>
      <c r="E19" s="19">
        <v>46265</v>
      </c>
    </row>
    <row r="20" spans="2:5" x14ac:dyDescent="0.25">
      <c r="B20" s="18">
        <v>27</v>
      </c>
      <c r="C20" s="18">
        <v>28</v>
      </c>
      <c r="D20" s="18" t="s">
        <v>180</v>
      </c>
      <c r="E20" s="19">
        <v>46266</v>
      </c>
    </row>
    <row r="21" spans="2:5" x14ac:dyDescent="0.25">
      <c r="B21" s="18">
        <v>29</v>
      </c>
      <c r="C21" s="18">
        <v>30</v>
      </c>
      <c r="D21" s="18" t="s">
        <v>181</v>
      </c>
      <c r="E21" s="19">
        <v>46267</v>
      </c>
    </row>
    <row r="22" spans="2:5" x14ac:dyDescent="0.25">
      <c r="B22" s="18">
        <v>31</v>
      </c>
      <c r="C22" s="18">
        <v>32</v>
      </c>
      <c r="D22" s="18" t="s">
        <v>182</v>
      </c>
      <c r="E22" s="19">
        <v>46268</v>
      </c>
    </row>
    <row r="23" spans="2:5" x14ac:dyDescent="0.25">
      <c r="B23" s="18">
        <v>33</v>
      </c>
      <c r="C23" s="18">
        <v>34</v>
      </c>
      <c r="D23" s="18" t="s">
        <v>183</v>
      </c>
      <c r="E23" s="19">
        <v>46269</v>
      </c>
    </row>
    <row r="24" spans="2:5" x14ac:dyDescent="0.25">
      <c r="B24" s="18">
        <v>35</v>
      </c>
      <c r="C24" s="18">
        <v>36</v>
      </c>
      <c r="D24" s="18" t="s">
        <v>184</v>
      </c>
      <c r="E24" s="19">
        <v>46272</v>
      </c>
    </row>
    <row r="25" spans="2:5" x14ac:dyDescent="0.25">
      <c r="B25" s="18">
        <v>37</v>
      </c>
      <c r="C25" s="18">
        <v>38</v>
      </c>
      <c r="D25" s="18" t="s">
        <v>185</v>
      </c>
      <c r="E25" s="19">
        <v>46273</v>
      </c>
    </row>
    <row r="26" spans="2:5" x14ac:dyDescent="0.25">
      <c r="B26" s="18">
        <v>39</v>
      </c>
      <c r="C26" s="18">
        <v>40</v>
      </c>
      <c r="D26" s="18" t="s">
        <v>186</v>
      </c>
      <c r="E26" s="19">
        <v>46274</v>
      </c>
    </row>
    <row r="27" spans="2:5" x14ac:dyDescent="0.25">
      <c r="B27" s="18">
        <v>41</v>
      </c>
      <c r="C27" s="18">
        <v>42</v>
      </c>
      <c r="D27" s="18" t="s">
        <v>187</v>
      </c>
      <c r="E27" s="19">
        <v>46275</v>
      </c>
    </row>
    <row r="28" spans="2:5" x14ac:dyDescent="0.25">
      <c r="B28" s="18">
        <v>43</v>
      </c>
      <c r="C28" s="18">
        <v>44</v>
      </c>
      <c r="D28" s="18" t="s">
        <v>188</v>
      </c>
      <c r="E28" s="19">
        <v>46276</v>
      </c>
    </row>
    <row r="29" spans="2:5" x14ac:dyDescent="0.25">
      <c r="B29" s="18">
        <v>45</v>
      </c>
      <c r="C29" s="18">
        <v>46</v>
      </c>
      <c r="D29" s="18" t="s">
        <v>189</v>
      </c>
      <c r="E29" s="19">
        <v>46279</v>
      </c>
    </row>
    <row r="30" spans="2:5" x14ac:dyDescent="0.25">
      <c r="B30" s="18">
        <v>47</v>
      </c>
      <c r="C30" s="18">
        <v>48</v>
      </c>
      <c r="D30" s="18" t="s">
        <v>190</v>
      </c>
      <c r="E30" s="19">
        <v>46280</v>
      </c>
    </row>
    <row r="31" spans="2:5" x14ac:dyDescent="0.25">
      <c r="B31" s="18">
        <v>49</v>
      </c>
      <c r="C31" s="18">
        <v>50</v>
      </c>
      <c r="D31" s="18" t="s">
        <v>191</v>
      </c>
      <c r="E31" s="19">
        <v>46281</v>
      </c>
    </row>
    <row r="32" spans="2:5" x14ac:dyDescent="0.25">
      <c r="B32" s="18">
        <v>51</v>
      </c>
      <c r="C32" s="18">
        <v>52</v>
      </c>
      <c r="D32" s="18" t="s">
        <v>192</v>
      </c>
      <c r="E32" s="19">
        <v>46282</v>
      </c>
    </row>
    <row r="33" spans="2:5" x14ac:dyDescent="0.25">
      <c r="B33" s="18">
        <v>53</v>
      </c>
      <c r="C33" s="18">
        <v>54</v>
      </c>
      <c r="D33" s="18" t="s">
        <v>193</v>
      </c>
      <c r="E33" s="19">
        <v>46283</v>
      </c>
    </row>
    <row r="34" spans="2:5" x14ac:dyDescent="0.25">
      <c r="B34" s="18">
        <v>55</v>
      </c>
      <c r="C34" s="18">
        <v>56</v>
      </c>
      <c r="D34" s="18" t="s">
        <v>194</v>
      </c>
      <c r="E34" s="19">
        <v>46286</v>
      </c>
    </row>
    <row r="35" spans="2:5" x14ac:dyDescent="0.25">
      <c r="B35" s="18">
        <v>57</v>
      </c>
      <c r="C35" s="18">
        <v>58</v>
      </c>
      <c r="D35" s="18" t="s">
        <v>195</v>
      </c>
      <c r="E35" s="19">
        <v>46287</v>
      </c>
    </row>
    <row r="36" spans="2:5" x14ac:dyDescent="0.25">
      <c r="B36" s="18">
        <v>59</v>
      </c>
      <c r="C36" s="18">
        <v>60</v>
      </c>
      <c r="D36" s="18" t="s">
        <v>196</v>
      </c>
      <c r="E36" s="19">
        <v>46288</v>
      </c>
    </row>
    <row r="37" spans="2:5" x14ac:dyDescent="0.25">
      <c r="B37" s="18">
        <v>61</v>
      </c>
      <c r="C37" s="18">
        <v>62</v>
      </c>
      <c r="D37" s="18" t="s">
        <v>197</v>
      </c>
      <c r="E37" s="19">
        <v>46289</v>
      </c>
    </row>
    <row r="38" spans="2:5" x14ac:dyDescent="0.25">
      <c r="B38" s="18">
        <v>63</v>
      </c>
      <c r="C38" s="18">
        <v>64</v>
      </c>
      <c r="D38" s="18" t="s">
        <v>198</v>
      </c>
      <c r="E38" s="19">
        <v>46290</v>
      </c>
    </row>
    <row r="39" spans="2:5" x14ac:dyDescent="0.25">
      <c r="B39" s="18">
        <v>65</v>
      </c>
      <c r="C39" s="18">
        <v>66</v>
      </c>
      <c r="D39" s="18" t="s">
        <v>199</v>
      </c>
      <c r="E39" s="19">
        <v>46293</v>
      </c>
    </row>
    <row r="40" spans="2:5" x14ac:dyDescent="0.25">
      <c r="B40" s="18">
        <v>67</v>
      </c>
      <c r="C40" s="18">
        <v>68</v>
      </c>
      <c r="D40" s="18" t="s">
        <v>200</v>
      </c>
      <c r="E40" s="19">
        <v>46296</v>
      </c>
    </row>
    <row r="41" spans="2:5" x14ac:dyDescent="0.25">
      <c r="B41" s="18">
        <v>69</v>
      </c>
      <c r="C41" s="18">
        <v>70</v>
      </c>
      <c r="D41" s="18" t="s">
        <v>201</v>
      </c>
      <c r="E41" s="19">
        <v>46297</v>
      </c>
    </row>
    <row r="42" spans="2:5" x14ac:dyDescent="0.25">
      <c r="B42" s="18">
        <v>71</v>
      </c>
      <c r="C42" s="18">
        <v>72</v>
      </c>
      <c r="D42" s="18" t="s">
        <v>202</v>
      </c>
      <c r="E42" s="19">
        <v>46300</v>
      </c>
    </row>
    <row r="43" spans="2:5" x14ac:dyDescent="0.25">
      <c r="B43" s="18">
        <v>73</v>
      </c>
      <c r="C43" s="18">
        <v>74</v>
      </c>
      <c r="D43" s="18" t="s">
        <v>203</v>
      </c>
      <c r="E43" s="19">
        <v>46301</v>
      </c>
    </row>
    <row r="44" spans="2:5" x14ac:dyDescent="0.25">
      <c r="B44" s="18">
        <v>75</v>
      </c>
      <c r="C44" s="18">
        <v>76</v>
      </c>
      <c r="D44" s="18" t="s">
        <v>204</v>
      </c>
      <c r="E44" s="19">
        <v>46302</v>
      </c>
    </row>
    <row r="45" spans="2:5" x14ac:dyDescent="0.25">
      <c r="B45" s="18">
        <v>77</v>
      </c>
      <c r="C45" s="18">
        <v>78</v>
      </c>
      <c r="D45" s="18" t="s">
        <v>205</v>
      </c>
      <c r="E45" s="19">
        <v>46303</v>
      </c>
    </row>
    <row r="46" spans="2:5" x14ac:dyDescent="0.25">
      <c r="B46" s="18">
        <v>79</v>
      </c>
      <c r="C46" s="18">
        <v>80</v>
      </c>
      <c r="D46" s="18" t="s">
        <v>206</v>
      </c>
      <c r="E46" s="19">
        <v>46304</v>
      </c>
    </row>
    <row r="47" spans="2:5" x14ac:dyDescent="0.25">
      <c r="B47" s="18">
        <v>81</v>
      </c>
      <c r="C47" s="18">
        <v>82</v>
      </c>
      <c r="D47" s="18" t="s">
        <v>207</v>
      </c>
      <c r="E47" s="19">
        <v>46308</v>
      </c>
    </row>
    <row r="48" spans="2:5" x14ac:dyDescent="0.25">
      <c r="B48" s="18">
        <v>83</v>
      </c>
      <c r="C48" s="18">
        <v>84</v>
      </c>
      <c r="D48" s="18" t="s">
        <v>208</v>
      </c>
      <c r="E48" s="19">
        <v>46309</v>
      </c>
    </row>
    <row r="49" spans="2:5" x14ac:dyDescent="0.25">
      <c r="B49" s="18">
        <v>85</v>
      </c>
      <c r="C49" s="18">
        <v>86</v>
      </c>
      <c r="D49" s="18" t="s">
        <v>209</v>
      </c>
      <c r="E49" s="19">
        <v>46310</v>
      </c>
    </row>
    <row r="50" spans="2:5" x14ac:dyDescent="0.25">
      <c r="B50" s="18">
        <v>87</v>
      </c>
      <c r="C50" s="18">
        <v>88</v>
      </c>
      <c r="D50" s="18" t="s">
        <v>210</v>
      </c>
      <c r="E50" s="19">
        <v>46311</v>
      </c>
    </row>
    <row r="51" spans="2:5" x14ac:dyDescent="0.25">
      <c r="B51" s="18">
        <v>89</v>
      </c>
      <c r="C51" s="18">
        <v>90</v>
      </c>
      <c r="D51" s="18" t="s">
        <v>211</v>
      </c>
      <c r="E51" s="19">
        <v>46314</v>
      </c>
    </row>
    <row r="52" spans="2:5" x14ac:dyDescent="0.25">
      <c r="B52" s="18">
        <v>91</v>
      </c>
      <c r="C52" s="18">
        <v>92</v>
      </c>
      <c r="D52" s="18" t="s">
        <v>212</v>
      </c>
      <c r="E52" s="19">
        <v>46315</v>
      </c>
    </row>
    <row r="53" spans="2:5" x14ac:dyDescent="0.25">
      <c r="B53" s="18">
        <v>93</v>
      </c>
      <c r="C53" s="18">
        <v>94</v>
      </c>
      <c r="D53" s="18" t="s">
        <v>213</v>
      </c>
      <c r="E53" s="19">
        <v>46316</v>
      </c>
    </row>
    <row r="54" spans="2:5" x14ac:dyDescent="0.25">
      <c r="B54" s="18">
        <v>95</v>
      </c>
      <c r="C54" s="18">
        <v>96</v>
      </c>
      <c r="D54" s="18" t="s">
        <v>214</v>
      </c>
      <c r="E54" s="19">
        <v>46317</v>
      </c>
    </row>
    <row r="55" spans="2:5" x14ac:dyDescent="0.25">
      <c r="B55" s="18">
        <v>97</v>
      </c>
      <c r="C55" s="18">
        <v>98</v>
      </c>
      <c r="D55" s="18" t="s">
        <v>215</v>
      </c>
      <c r="E55" s="19">
        <v>46318</v>
      </c>
    </row>
    <row r="56" spans="2:5" x14ac:dyDescent="0.25">
      <c r="B56" s="18">
        <v>99</v>
      </c>
      <c r="C56" s="18">
        <v>100</v>
      </c>
      <c r="D56" s="18" t="s">
        <v>216</v>
      </c>
      <c r="E56" s="19">
        <v>46321</v>
      </c>
    </row>
    <row r="59" spans="2:5" x14ac:dyDescent="0.25">
      <c r="B59" s="79" t="s">
        <v>217</v>
      </c>
      <c r="C59" s="79"/>
      <c r="D59" s="79"/>
      <c r="E59" s="79"/>
    </row>
    <row r="60" spans="2:5" x14ac:dyDescent="0.25">
      <c r="B60" s="78" t="s">
        <v>218</v>
      </c>
      <c r="C60" s="78"/>
      <c r="D60" s="78"/>
      <c r="E60" s="78"/>
    </row>
    <row r="61" spans="2:5" x14ac:dyDescent="0.25">
      <c r="B61" s="5" t="s">
        <v>164</v>
      </c>
      <c r="C61" s="5" t="s">
        <v>165</v>
      </c>
      <c r="D61" s="5" t="s">
        <v>166</v>
      </c>
      <c r="E61" s="5" t="s">
        <v>124</v>
      </c>
    </row>
    <row r="62" spans="2:5" x14ac:dyDescent="0.25">
      <c r="B62" s="18">
        <v>1</v>
      </c>
      <c r="C62" s="18">
        <v>5</v>
      </c>
      <c r="D62" s="18" t="s">
        <v>219</v>
      </c>
      <c r="E62" s="19">
        <v>46156</v>
      </c>
    </row>
    <row r="63" spans="2:5" x14ac:dyDescent="0.25">
      <c r="B63" s="18">
        <v>6</v>
      </c>
      <c r="C63" s="18">
        <v>10</v>
      </c>
      <c r="D63" s="18" t="s">
        <v>220</v>
      </c>
      <c r="E63" s="19">
        <v>46157</v>
      </c>
    </row>
    <row r="64" spans="2:5" x14ac:dyDescent="0.25">
      <c r="B64" s="18">
        <v>11</v>
      </c>
      <c r="C64" s="18">
        <v>15</v>
      </c>
      <c r="D64" s="18" t="s">
        <v>221</v>
      </c>
      <c r="E64" s="19">
        <v>46161</v>
      </c>
    </row>
    <row r="65" spans="2:5" x14ac:dyDescent="0.25">
      <c r="B65" s="18">
        <v>16</v>
      </c>
      <c r="C65" s="18">
        <v>20</v>
      </c>
      <c r="D65" s="18" t="s">
        <v>222</v>
      </c>
      <c r="E65" s="19">
        <v>46162</v>
      </c>
    </row>
    <row r="66" spans="2:5" x14ac:dyDescent="0.25">
      <c r="B66" s="18">
        <v>21</v>
      </c>
      <c r="C66" s="18">
        <v>25</v>
      </c>
      <c r="D66" s="18" t="s">
        <v>223</v>
      </c>
      <c r="E66" s="19">
        <v>46163</v>
      </c>
    </row>
    <row r="67" spans="2:5" x14ac:dyDescent="0.25">
      <c r="B67" s="18">
        <v>26</v>
      </c>
      <c r="C67" s="18">
        <v>30</v>
      </c>
      <c r="D67" s="18" t="s">
        <v>224</v>
      </c>
      <c r="E67" s="19">
        <v>46164</v>
      </c>
    </row>
    <row r="68" spans="2:5" x14ac:dyDescent="0.25">
      <c r="B68" s="18">
        <v>31</v>
      </c>
      <c r="C68" s="18">
        <v>35</v>
      </c>
      <c r="D68" s="18" t="s">
        <v>225</v>
      </c>
      <c r="E68" s="19">
        <v>46167</v>
      </c>
    </row>
    <row r="69" spans="2:5" x14ac:dyDescent="0.25">
      <c r="B69" s="18">
        <v>36</v>
      </c>
      <c r="C69" s="18">
        <v>40</v>
      </c>
      <c r="D69" s="18" t="s">
        <v>226</v>
      </c>
      <c r="E69" s="19">
        <v>46168</v>
      </c>
    </row>
    <row r="70" spans="2:5" x14ac:dyDescent="0.25">
      <c r="B70" s="18">
        <v>41</v>
      </c>
      <c r="C70" s="18">
        <v>45</v>
      </c>
      <c r="D70" s="18" t="s">
        <v>227</v>
      </c>
      <c r="E70" s="19">
        <v>46169</v>
      </c>
    </row>
    <row r="71" spans="2:5" x14ac:dyDescent="0.25">
      <c r="B71" s="18">
        <v>46</v>
      </c>
      <c r="C71" s="18">
        <v>50</v>
      </c>
      <c r="D71" s="18" t="s">
        <v>228</v>
      </c>
      <c r="E71" s="19">
        <v>46170</v>
      </c>
    </row>
    <row r="72" spans="2:5" x14ac:dyDescent="0.25">
      <c r="B72" s="18">
        <v>51</v>
      </c>
      <c r="C72" s="18">
        <v>55</v>
      </c>
      <c r="D72" s="18" t="s">
        <v>229</v>
      </c>
      <c r="E72" s="19">
        <v>46171</v>
      </c>
    </row>
    <row r="73" spans="2:5" x14ac:dyDescent="0.25">
      <c r="B73" s="18">
        <v>56</v>
      </c>
      <c r="C73" s="18">
        <v>60</v>
      </c>
      <c r="D73" s="18" t="s">
        <v>230</v>
      </c>
      <c r="E73" s="19">
        <v>46174</v>
      </c>
    </row>
    <row r="74" spans="2:5" x14ac:dyDescent="0.25">
      <c r="B74" s="18">
        <v>61</v>
      </c>
      <c r="C74" s="18">
        <v>65</v>
      </c>
      <c r="D74" s="18" t="s">
        <v>231</v>
      </c>
      <c r="E74" s="19">
        <v>46175</v>
      </c>
    </row>
    <row r="75" spans="2:5" x14ac:dyDescent="0.25">
      <c r="B75" s="18">
        <v>66</v>
      </c>
      <c r="C75" s="18">
        <v>70</v>
      </c>
      <c r="D75" s="18" t="s">
        <v>232</v>
      </c>
      <c r="E75" s="19">
        <v>46176</v>
      </c>
    </row>
    <row r="76" spans="2:5" x14ac:dyDescent="0.25">
      <c r="B76" s="18">
        <v>71</v>
      </c>
      <c r="C76" s="18">
        <v>75</v>
      </c>
      <c r="D76" s="18" t="s">
        <v>233</v>
      </c>
      <c r="E76" s="19">
        <v>46177</v>
      </c>
    </row>
    <row r="77" spans="2:5" x14ac:dyDescent="0.25">
      <c r="B77" s="18">
        <v>76</v>
      </c>
      <c r="C77" s="18">
        <v>80</v>
      </c>
      <c r="D77" s="18" t="s">
        <v>234</v>
      </c>
      <c r="E77" s="19">
        <v>46178</v>
      </c>
    </row>
    <row r="78" spans="2:5" x14ac:dyDescent="0.25">
      <c r="B78" s="18">
        <v>81</v>
      </c>
      <c r="C78" s="18">
        <v>85</v>
      </c>
      <c r="D78" s="18" t="s">
        <v>235</v>
      </c>
      <c r="E78" s="19">
        <v>46182</v>
      </c>
    </row>
    <row r="79" spans="2:5" x14ac:dyDescent="0.25">
      <c r="B79" s="18">
        <v>86</v>
      </c>
      <c r="C79" s="18">
        <v>90</v>
      </c>
      <c r="D79" s="18" t="s">
        <v>236</v>
      </c>
      <c r="E79" s="19">
        <v>46183</v>
      </c>
    </row>
    <row r="80" spans="2:5" x14ac:dyDescent="0.25">
      <c r="B80" s="18">
        <v>91</v>
      </c>
      <c r="C80" s="18">
        <v>95</v>
      </c>
      <c r="D80" s="18" t="s">
        <v>237</v>
      </c>
      <c r="E80" s="19">
        <v>46184</v>
      </c>
    </row>
    <row r="81" spans="2:5" x14ac:dyDescent="0.25">
      <c r="B81" s="18">
        <v>96</v>
      </c>
      <c r="C81" s="18">
        <v>100</v>
      </c>
      <c r="D81" s="18" t="s">
        <v>238</v>
      </c>
      <c r="E81" s="19">
        <v>46185</v>
      </c>
    </row>
    <row r="84" spans="2:5" x14ac:dyDescent="0.25">
      <c r="B84" s="79" t="s">
        <v>239</v>
      </c>
      <c r="C84" s="79"/>
      <c r="D84" s="79"/>
      <c r="E84" s="79"/>
    </row>
    <row r="85" spans="2:5" x14ac:dyDescent="0.25">
      <c r="B85" s="78" t="s">
        <v>240</v>
      </c>
      <c r="C85" s="78"/>
      <c r="D85" s="78"/>
      <c r="E85" s="78"/>
    </row>
    <row r="86" spans="2:5" x14ac:dyDescent="0.25">
      <c r="B86" s="5" t="s">
        <v>164</v>
      </c>
      <c r="C86" s="5" t="s">
        <v>165</v>
      </c>
      <c r="D86" s="5" t="s">
        <v>166</v>
      </c>
      <c r="E86" s="5" t="s">
        <v>124</v>
      </c>
    </row>
    <row r="87" spans="2:5" x14ac:dyDescent="0.25">
      <c r="B87" s="18">
        <v>1</v>
      </c>
      <c r="C87" s="18">
        <v>2</v>
      </c>
      <c r="D87" s="18" t="s">
        <v>167</v>
      </c>
      <c r="E87" s="19">
        <v>46129</v>
      </c>
    </row>
    <row r="88" spans="2:5" x14ac:dyDescent="0.25">
      <c r="B88" s="18">
        <v>3</v>
      </c>
      <c r="C88" s="18">
        <v>4</v>
      </c>
      <c r="D88" s="18" t="s">
        <v>168</v>
      </c>
      <c r="E88" s="19">
        <v>46132</v>
      </c>
    </row>
    <row r="89" spans="2:5" x14ac:dyDescent="0.25">
      <c r="B89" s="18">
        <v>5</v>
      </c>
      <c r="C89" s="18">
        <v>6</v>
      </c>
      <c r="D89" s="18" t="s">
        <v>169</v>
      </c>
      <c r="E89" s="19">
        <v>46133</v>
      </c>
    </row>
    <row r="90" spans="2:5" x14ac:dyDescent="0.25">
      <c r="B90" s="18">
        <v>7</v>
      </c>
      <c r="C90" s="18">
        <v>8</v>
      </c>
      <c r="D90" s="18" t="s">
        <v>170</v>
      </c>
      <c r="E90" s="19">
        <v>46134</v>
      </c>
    </row>
    <row r="91" spans="2:5" x14ac:dyDescent="0.25">
      <c r="B91" s="18">
        <v>9</v>
      </c>
      <c r="C91" s="18">
        <v>10</v>
      </c>
      <c r="D91" s="18" t="s">
        <v>171</v>
      </c>
      <c r="E91" s="19">
        <v>46135</v>
      </c>
    </row>
    <row r="94" spans="2:5" x14ac:dyDescent="0.25">
      <c r="B94" s="79" t="s">
        <v>241</v>
      </c>
      <c r="C94" s="79"/>
      <c r="D94" s="79"/>
      <c r="E94" s="79"/>
    </row>
    <row r="95" spans="2:5" x14ac:dyDescent="0.25">
      <c r="B95" s="78" t="s">
        <v>242</v>
      </c>
      <c r="C95" s="78"/>
      <c r="D95" s="78"/>
      <c r="E95" s="78"/>
    </row>
    <row r="96" spans="2:5" x14ac:dyDescent="0.25">
      <c r="B96" s="5" t="s">
        <v>164</v>
      </c>
      <c r="C96" s="5" t="s">
        <v>165</v>
      </c>
      <c r="D96" s="5" t="s">
        <v>166</v>
      </c>
      <c r="E96" s="5" t="s">
        <v>124</v>
      </c>
    </row>
    <row r="97" spans="2:5" x14ac:dyDescent="0.25">
      <c r="B97" s="18">
        <v>1</v>
      </c>
      <c r="C97" s="18">
        <v>2</v>
      </c>
      <c r="D97" s="18" t="s">
        <v>167</v>
      </c>
      <c r="E97" s="19">
        <v>46069</v>
      </c>
    </row>
    <row r="98" spans="2:5" x14ac:dyDescent="0.25">
      <c r="B98" s="18">
        <v>3</v>
      </c>
      <c r="C98" s="18">
        <v>4</v>
      </c>
      <c r="D98" s="18" t="s">
        <v>168</v>
      </c>
      <c r="E98" s="19">
        <v>46070</v>
      </c>
    </row>
    <row r="99" spans="2:5" x14ac:dyDescent="0.25">
      <c r="B99" s="18">
        <v>5</v>
      </c>
      <c r="C99" s="18">
        <v>6</v>
      </c>
      <c r="D99" s="18" t="s">
        <v>169</v>
      </c>
      <c r="E99" s="19">
        <v>46071</v>
      </c>
    </row>
    <row r="100" spans="2:5" x14ac:dyDescent="0.25">
      <c r="B100" s="18">
        <v>7</v>
      </c>
      <c r="C100" s="18">
        <v>8</v>
      </c>
      <c r="D100" s="18" t="s">
        <v>170</v>
      </c>
      <c r="E100" s="19">
        <v>46072</v>
      </c>
    </row>
    <row r="101" spans="2:5" x14ac:dyDescent="0.25">
      <c r="B101" s="18">
        <v>9</v>
      </c>
      <c r="C101" s="18">
        <v>10</v>
      </c>
      <c r="D101" s="18" t="s">
        <v>171</v>
      </c>
      <c r="E101" s="19">
        <v>46073</v>
      </c>
    </row>
  </sheetData>
  <sheetProtection password="8A06" sheet="1" objects="1" scenarios="1"/>
  <mergeCells count="8">
    <mergeCell ref="B85:E85"/>
    <mergeCell ref="B94:E94"/>
    <mergeCell ref="B95:E95"/>
    <mergeCell ref="B4:E4"/>
    <mergeCell ref="B5:E5"/>
    <mergeCell ref="B59:E59"/>
    <mergeCell ref="B60:E60"/>
    <mergeCell ref="B84:E8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H16"/>
  <sheetViews>
    <sheetView showGridLines="0" workbookViewId="0"/>
  </sheetViews>
  <sheetFormatPr baseColWidth="10" defaultColWidth="8.7109375" defaultRowHeight="15" x14ac:dyDescent="0.25"/>
  <cols>
    <col min="1" max="1" width="2" customWidth="1"/>
    <col min="2" max="7" width="14" customWidth="1"/>
  </cols>
  <sheetData>
    <row r="1" spans="2:8" ht="18" x14ac:dyDescent="0.25">
      <c r="B1" s="1" t="s">
        <v>243</v>
      </c>
    </row>
    <row r="2" spans="2:8" ht="27.75" customHeight="1" x14ac:dyDescent="0.25">
      <c r="B2" s="80" t="s">
        <v>244</v>
      </c>
      <c r="C2" s="80"/>
      <c r="D2" s="80"/>
      <c r="E2" s="80"/>
      <c r="F2" s="80"/>
      <c r="G2" s="80"/>
      <c r="H2" s="80"/>
    </row>
    <row r="5" spans="2:8" x14ac:dyDescent="0.25">
      <c r="B5" s="79" t="s">
        <v>245</v>
      </c>
      <c r="C5" s="79"/>
      <c r="D5" s="79"/>
      <c r="E5" s="79"/>
      <c r="F5" s="79"/>
      <c r="G5" s="79"/>
    </row>
    <row r="6" spans="2:8" x14ac:dyDescent="0.25">
      <c r="B6" s="78" t="s">
        <v>246</v>
      </c>
      <c r="C6" s="78"/>
      <c r="D6" s="78"/>
      <c r="E6" s="78"/>
      <c r="F6" s="78"/>
      <c r="G6" s="78"/>
    </row>
    <row r="7" spans="2:8" x14ac:dyDescent="0.25">
      <c r="B7" s="5" t="s">
        <v>146</v>
      </c>
      <c r="C7" s="5" t="s">
        <v>147</v>
      </c>
      <c r="D7" s="5" t="s">
        <v>148</v>
      </c>
      <c r="E7" s="5" t="s">
        <v>149</v>
      </c>
      <c r="F7" s="5" t="s">
        <v>150</v>
      </c>
      <c r="G7" s="5" t="s">
        <v>151</v>
      </c>
    </row>
    <row r="8" spans="2:8" x14ac:dyDescent="0.25">
      <c r="B8" s="19">
        <v>46122</v>
      </c>
      <c r="C8" s="19">
        <v>46185</v>
      </c>
      <c r="D8" s="19">
        <v>46255</v>
      </c>
      <c r="E8" s="19">
        <v>46304</v>
      </c>
      <c r="F8" s="19">
        <v>46367</v>
      </c>
      <c r="G8" s="19">
        <v>46430</v>
      </c>
    </row>
    <row r="10" spans="2:8" x14ac:dyDescent="0.25">
      <c r="B10" s="79" t="s">
        <v>247</v>
      </c>
      <c r="C10" s="79"/>
      <c r="D10" s="79"/>
      <c r="E10" s="79"/>
      <c r="F10" s="79"/>
      <c r="G10" s="79"/>
    </row>
    <row r="11" spans="2:8" x14ac:dyDescent="0.25">
      <c r="B11" s="78" t="s">
        <v>248</v>
      </c>
      <c r="C11" s="78"/>
      <c r="D11" s="78"/>
      <c r="E11" s="78"/>
      <c r="F11" s="78"/>
      <c r="G11" s="78"/>
    </row>
    <row r="12" spans="2:8" x14ac:dyDescent="0.25">
      <c r="B12" s="5" t="s">
        <v>146</v>
      </c>
      <c r="C12" s="5" t="s">
        <v>147</v>
      </c>
      <c r="D12" s="5" t="s">
        <v>148</v>
      </c>
      <c r="E12" s="5" t="s">
        <v>149</v>
      </c>
      <c r="F12" s="5" t="s">
        <v>150</v>
      </c>
      <c r="G12" s="5" t="s">
        <v>151</v>
      </c>
    </row>
    <row r="13" spans="2:8" x14ac:dyDescent="0.25">
      <c r="B13" s="19">
        <v>46101</v>
      </c>
      <c r="C13" s="19">
        <v>46164</v>
      </c>
      <c r="D13" s="19">
        <v>46220</v>
      </c>
      <c r="E13" s="19">
        <v>46283</v>
      </c>
      <c r="F13" s="19">
        <v>46346</v>
      </c>
      <c r="G13" s="19">
        <v>46402</v>
      </c>
    </row>
    <row r="15" spans="2:8" x14ac:dyDescent="0.25">
      <c r="B15" s="79" t="s">
        <v>249</v>
      </c>
      <c r="C15" s="79"/>
      <c r="D15" s="79"/>
      <c r="E15" s="79"/>
      <c r="F15" s="79"/>
      <c r="G15" s="79"/>
    </row>
    <row r="16" spans="2:8" x14ac:dyDescent="0.25">
      <c r="B16" s="19">
        <v>46279</v>
      </c>
    </row>
  </sheetData>
  <sheetProtection password="8A06" sheet="1" objects="1" scenarios="1"/>
  <mergeCells count="6">
    <mergeCell ref="B15:G15"/>
    <mergeCell ref="B2:H2"/>
    <mergeCell ref="B5:G5"/>
    <mergeCell ref="B6:G6"/>
    <mergeCell ref="B10:G10"/>
    <mergeCell ref="B11:G1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491"/>
  <sheetViews>
    <sheetView showGridLines="0" tabSelected="1" workbookViewId="0">
      <selection activeCell="B9" sqref="B9"/>
    </sheetView>
  </sheetViews>
  <sheetFormatPr baseColWidth="10" defaultColWidth="9.140625" defaultRowHeight="15" x14ac:dyDescent="0.25"/>
  <cols>
    <col min="1" max="1" width="25" customWidth="1"/>
    <col min="2" max="2" width="16" customWidth="1"/>
    <col min="3" max="3" width="38" customWidth="1"/>
    <col min="4" max="4" width="13" customWidth="1"/>
    <col min="5" max="5" width="10" customWidth="1"/>
    <col min="6" max="6" width="14" customWidth="1"/>
    <col min="7" max="7" width="16" customWidth="1"/>
    <col min="8" max="8" width="14" customWidth="1"/>
  </cols>
  <sheetData>
    <row r="1" spans="1:8" ht="33.950000000000003" customHeight="1" x14ac:dyDescent="0.25">
      <c r="A1" s="25" t="s">
        <v>14</v>
      </c>
      <c r="B1" s="25" t="s">
        <v>55</v>
      </c>
      <c r="C1" s="25" t="s">
        <v>15</v>
      </c>
      <c r="D1" s="25" t="s">
        <v>13</v>
      </c>
      <c r="E1" s="25" t="s">
        <v>250</v>
      </c>
      <c r="F1" s="25" t="s">
        <v>251</v>
      </c>
      <c r="G1" s="25" t="s">
        <v>252</v>
      </c>
      <c r="H1" s="25" t="s">
        <v>2</v>
      </c>
    </row>
    <row r="2" spans="1:8" x14ac:dyDescent="0.25">
      <c r="A2" s="26" t="str">
        <f>IF(INDEX('Mis Vencimientos'!$B$2:$B$11,INT((ROW()-2)/49)+1)="","",INDEX('Mis Vencimientos'!$B$2:$B$11,INT((ROW()-2)/49)+1))</f>
        <v/>
      </c>
      <c r="B2" s="26" t="str">
        <f>IF($A2="","",INDEX('Mis Vencimientos'!$C$2:$C$11,INT((ROW()-2)/49)+1))</f>
        <v/>
      </c>
      <c r="C2" s="26" t="str">
        <f>IF($A2="","",INDEX('Mis Vencimientos'!$D$1:$AZ$1,1,MOD(ROW()-2,49)+1))</f>
        <v/>
      </c>
      <c r="D2" s="27" t="str">
        <f>IF($A2="","",INDEX('Mis Vencimientos'!$D$2:$AZ$11,INT((ROW()-2)/49)+1,MOD(ROW()-2,49)+1))</f>
        <v/>
      </c>
      <c r="E2" s="28" t="str">
        <f t="shared" ref="E2:E65" ca="1" si="0">IF($D2="","",$D2-TODAY())</f>
        <v/>
      </c>
      <c r="F2" s="26" t="str">
        <f t="shared" ref="F2:F65" ca="1" si="1">IF($D2="","",IF($D2&lt;TODAY(),"Vencido",IF($D2=TODAY(),"Vence hoy",IF($D2&lt;=TODAY()+5,"≤ 5 días",IF($D2&lt;=TODAY()+15,"≤ 15 días","&gt; 15 días")))))</f>
        <v/>
      </c>
      <c r="G2" s="26" t="str">
        <f t="shared" ref="G2:G65" si="2">IF($C2="","",IF(LEFT($C2,5)="Renta","Renta",IF(LEFT($C2,3)="RST","RST",IF(LEFT($C2,7)="Retefte","Retención",IF(LEFT($C2,3)="IVA","IVA",IF(LEFT($C2,8)="Exógena","Exógena",IF(LEFT($C2,10)="Patrimonio","Patrimonio",IF(LEFT($C2,7)="ReteICA","ReteICA",IF(LEFT($C2,3)="ICA","ICA","Otros")))))))))</f>
        <v/>
      </c>
      <c r="H2" s="26" t="str">
        <f t="shared" ref="H2:H65" si="3">IF($D2="","",CHOOSE(MONTH($D2),"Enero","Febrero","Marzo","Abril","Mayo","Junio","Julio","Agosto","Septiembre","Octubre","Noviembre","Diciembre"))</f>
        <v/>
      </c>
    </row>
    <row r="3" spans="1:8" x14ac:dyDescent="0.25">
      <c r="A3" s="26" t="str">
        <f>IF(INDEX('Mis Vencimientos'!$B$2:$B$11,INT((ROW()-2)/49)+1)="","",INDEX('Mis Vencimientos'!$B$2:$B$11,INT((ROW()-2)/49)+1))</f>
        <v/>
      </c>
      <c r="B3" s="26" t="str">
        <f>IF($A3="","",INDEX('Mis Vencimientos'!$C$2:$C$11,INT((ROW()-2)/49)+1))</f>
        <v/>
      </c>
      <c r="C3" s="26" t="str">
        <f>IF($A3="","",INDEX('Mis Vencimientos'!$D$1:$AZ$1,1,MOD(ROW()-2,49)+1))</f>
        <v/>
      </c>
      <c r="D3" s="27" t="str">
        <f>IF($A3="","",INDEX('Mis Vencimientos'!$D$2:$AZ$11,INT((ROW()-2)/49)+1,MOD(ROW()-2,49)+1))</f>
        <v/>
      </c>
      <c r="E3" s="28" t="str">
        <f t="shared" ca="1" si="0"/>
        <v/>
      </c>
      <c r="F3" s="26" t="str">
        <f t="shared" ca="1" si="1"/>
        <v/>
      </c>
      <c r="G3" s="26" t="str">
        <f t="shared" si="2"/>
        <v/>
      </c>
      <c r="H3" s="26" t="str">
        <f t="shared" si="3"/>
        <v/>
      </c>
    </row>
    <row r="4" spans="1:8" x14ac:dyDescent="0.25">
      <c r="A4" s="26" t="str">
        <f>IF(INDEX('Mis Vencimientos'!$B$2:$B$11,INT((ROW()-2)/49)+1)="","",INDEX('Mis Vencimientos'!$B$2:$B$11,INT((ROW()-2)/49)+1))</f>
        <v/>
      </c>
      <c r="B4" s="26" t="str">
        <f>IF($A4="","",INDEX('Mis Vencimientos'!$C$2:$C$11,INT((ROW()-2)/49)+1))</f>
        <v/>
      </c>
      <c r="C4" s="26" t="str">
        <f>IF($A4="","",INDEX('Mis Vencimientos'!$D$1:$AZ$1,1,MOD(ROW()-2,49)+1))</f>
        <v/>
      </c>
      <c r="D4" s="27" t="str">
        <f>IF($A4="","",INDEX('Mis Vencimientos'!$D$2:$AZ$11,INT((ROW()-2)/49)+1,MOD(ROW()-2,49)+1))</f>
        <v/>
      </c>
      <c r="E4" s="28" t="str">
        <f t="shared" ca="1" si="0"/>
        <v/>
      </c>
      <c r="F4" s="26" t="str">
        <f t="shared" ca="1" si="1"/>
        <v/>
      </c>
      <c r="G4" s="26" t="str">
        <f t="shared" si="2"/>
        <v/>
      </c>
      <c r="H4" s="26" t="str">
        <f t="shared" si="3"/>
        <v/>
      </c>
    </row>
    <row r="5" spans="1:8" x14ac:dyDescent="0.25">
      <c r="A5" s="26" t="str">
        <f>IF(INDEX('Mis Vencimientos'!$B$2:$B$11,INT((ROW()-2)/49)+1)="","",INDEX('Mis Vencimientos'!$B$2:$B$11,INT((ROW()-2)/49)+1))</f>
        <v/>
      </c>
      <c r="B5" s="26" t="str">
        <f>IF($A5="","",INDEX('Mis Vencimientos'!$C$2:$C$11,INT((ROW()-2)/49)+1))</f>
        <v/>
      </c>
      <c r="C5" s="26" t="str">
        <f>IF($A5="","",INDEX('Mis Vencimientos'!$D$1:$AZ$1,1,MOD(ROW()-2,49)+1))</f>
        <v/>
      </c>
      <c r="D5" s="27" t="str">
        <f>IF($A5="","",INDEX('Mis Vencimientos'!$D$2:$AZ$11,INT((ROW()-2)/49)+1,MOD(ROW()-2,49)+1))</f>
        <v/>
      </c>
      <c r="E5" s="28" t="str">
        <f t="shared" ca="1" si="0"/>
        <v/>
      </c>
      <c r="F5" s="26" t="str">
        <f t="shared" ca="1" si="1"/>
        <v/>
      </c>
      <c r="G5" s="26" t="str">
        <f t="shared" si="2"/>
        <v/>
      </c>
      <c r="H5" s="26" t="str">
        <f t="shared" si="3"/>
        <v/>
      </c>
    </row>
    <row r="6" spans="1:8" x14ac:dyDescent="0.25">
      <c r="A6" s="26" t="str">
        <f>IF(INDEX('Mis Vencimientos'!$B$2:$B$11,INT((ROW()-2)/49)+1)="","",INDEX('Mis Vencimientos'!$B$2:$B$11,INT((ROW()-2)/49)+1))</f>
        <v/>
      </c>
      <c r="B6" s="26" t="str">
        <f>IF($A6="","",INDEX('Mis Vencimientos'!$C$2:$C$11,INT((ROW()-2)/49)+1))</f>
        <v/>
      </c>
      <c r="C6" s="26" t="str">
        <f>IF($A6="","",INDEX('Mis Vencimientos'!$D$1:$AZ$1,1,MOD(ROW()-2,49)+1))</f>
        <v/>
      </c>
      <c r="D6" s="27" t="str">
        <f>IF($A6="","",INDEX('Mis Vencimientos'!$D$2:$AZ$11,INT((ROW()-2)/49)+1,MOD(ROW()-2,49)+1))</f>
        <v/>
      </c>
      <c r="E6" s="28" t="str">
        <f t="shared" ca="1" si="0"/>
        <v/>
      </c>
      <c r="F6" s="26" t="str">
        <f t="shared" ca="1" si="1"/>
        <v/>
      </c>
      <c r="G6" s="26" t="str">
        <f t="shared" si="2"/>
        <v/>
      </c>
      <c r="H6" s="26" t="str">
        <f t="shared" si="3"/>
        <v/>
      </c>
    </row>
    <row r="7" spans="1:8" x14ac:dyDescent="0.25">
      <c r="A7" s="26" t="str">
        <f>IF(INDEX('Mis Vencimientos'!$B$2:$B$11,INT((ROW()-2)/49)+1)="","",INDEX('Mis Vencimientos'!$B$2:$B$11,INT((ROW()-2)/49)+1))</f>
        <v/>
      </c>
      <c r="B7" s="26" t="str">
        <f>IF($A7="","",INDEX('Mis Vencimientos'!$C$2:$C$11,INT((ROW()-2)/49)+1))</f>
        <v/>
      </c>
      <c r="C7" s="26" t="str">
        <f>IF($A7="","",INDEX('Mis Vencimientos'!$D$1:$AZ$1,1,MOD(ROW()-2,49)+1))</f>
        <v/>
      </c>
      <c r="D7" s="27" t="str">
        <f>IF($A7="","",INDEX('Mis Vencimientos'!$D$2:$AZ$11,INT((ROW()-2)/49)+1,MOD(ROW()-2,49)+1))</f>
        <v/>
      </c>
      <c r="E7" s="28" t="str">
        <f t="shared" ca="1" si="0"/>
        <v/>
      </c>
      <c r="F7" s="26" t="str">
        <f t="shared" ca="1" si="1"/>
        <v/>
      </c>
      <c r="G7" s="26" t="str">
        <f t="shared" si="2"/>
        <v/>
      </c>
      <c r="H7" s="26" t="str">
        <f t="shared" si="3"/>
        <v/>
      </c>
    </row>
    <row r="8" spans="1:8" x14ac:dyDescent="0.25">
      <c r="A8" s="26" t="str">
        <f>IF(INDEX('Mis Vencimientos'!$B$2:$B$11,INT((ROW()-2)/49)+1)="","",INDEX('Mis Vencimientos'!$B$2:$B$11,INT((ROW()-2)/49)+1))</f>
        <v/>
      </c>
      <c r="B8" s="26" t="str">
        <f>IF($A8="","",INDEX('Mis Vencimientos'!$C$2:$C$11,INT((ROW()-2)/49)+1))</f>
        <v/>
      </c>
      <c r="C8" s="26" t="str">
        <f>IF($A8="","",INDEX('Mis Vencimientos'!$D$1:$AZ$1,1,MOD(ROW()-2,49)+1))</f>
        <v/>
      </c>
      <c r="D8" s="27" t="str">
        <f>IF($A8="","",INDEX('Mis Vencimientos'!$D$2:$AZ$11,INT((ROW()-2)/49)+1,MOD(ROW()-2,49)+1))</f>
        <v/>
      </c>
      <c r="E8" s="28" t="str">
        <f t="shared" ca="1" si="0"/>
        <v/>
      </c>
      <c r="F8" s="26" t="str">
        <f t="shared" ca="1" si="1"/>
        <v/>
      </c>
      <c r="G8" s="26" t="str">
        <f t="shared" si="2"/>
        <v/>
      </c>
      <c r="H8" s="26" t="str">
        <f t="shared" si="3"/>
        <v/>
      </c>
    </row>
    <row r="9" spans="1:8" x14ac:dyDescent="0.25">
      <c r="A9" s="26" t="str">
        <f>IF(INDEX('Mis Vencimientos'!$B$2:$B$11,INT((ROW()-2)/49)+1)="","",INDEX('Mis Vencimientos'!$B$2:$B$11,INT((ROW()-2)/49)+1))</f>
        <v/>
      </c>
      <c r="B9" s="26" t="str">
        <f>IF($A9="","",INDEX('Mis Vencimientos'!$C$2:$C$11,INT((ROW()-2)/49)+1))</f>
        <v/>
      </c>
      <c r="C9" s="26" t="str">
        <f>IF($A9="","",INDEX('Mis Vencimientos'!$D$1:$AZ$1,1,MOD(ROW()-2,49)+1))</f>
        <v/>
      </c>
      <c r="D9" s="27" t="str">
        <f>IF($A9="","",INDEX('Mis Vencimientos'!$D$2:$AZ$11,INT((ROW()-2)/49)+1,MOD(ROW()-2,49)+1))</f>
        <v/>
      </c>
      <c r="E9" s="28" t="str">
        <f t="shared" ca="1" si="0"/>
        <v/>
      </c>
      <c r="F9" s="26" t="str">
        <f t="shared" ca="1" si="1"/>
        <v/>
      </c>
      <c r="G9" s="26" t="str">
        <f t="shared" si="2"/>
        <v/>
      </c>
      <c r="H9" s="26" t="str">
        <f t="shared" si="3"/>
        <v/>
      </c>
    </row>
    <row r="10" spans="1:8" x14ac:dyDescent="0.25">
      <c r="A10" s="26" t="str">
        <f>IF(INDEX('Mis Vencimientos'!$B$2:$B$11,INT((ROW()-2)/49)+1)="","",INDEX('Mis Vencimientos'!$B$2:$B$11,INT((ROW()-2)/49)+1))</f>
        <v/>
      </c>
      <c r="B10" s="26" t="str">
        <f>IF($A10="","",INDEX('Mis Vencimientos'!$C$2:$C$11,INT((ROW()-2)/49)+1))</f>
        <v/>
      </c>
      <c r="C10" s="26" t="str">
        <f>IF($A10="","",INDEX('Mis Vencimientos'!$D$1:$AZ$1,1,MOD(ROW()-2,49)+1))</f>
        <v/>
      </c>
      <c r="D10" s="27" t="str">
        <f>IF($A10="","",INDEX('Mis Vencimientos'!$D$2:$AZ$11,INT((ROW()-2)/49)+1,MOD(ROW()-2,49)+1))</f>
        <v/>
      </c>
      <c r="E10" s="28" t="str">
        <f t="shared" ca="1" si="0"/>
        <v/>
      </c>
      <c r="F10" s="26" t="str">
        <f t="shared" ca="1" si="1"/>
        <v/>
      </c>
      <c r="G10" s="26" t="str">
        <f t="shared" si="2"/>
        <v/>
      </c>
      <c r="H10" s="26" t="str">
        <f t="shared" si="3"/>
        <v/>
      </c>
    </row>
    <row r="11" spans="1:8" x14ac:dyDescent="0.25">
      <c r="A11" s="26" t="str">
        <f>IF(INDEX('Mis Vencimientos'!$B$2:$B$11,INT((ROW()-2)/49)+1)="","",INDEX('Mis Vencimientos'!$B$2:$B$11,INT((ROW()-2)/49)+1))</f>
        <v/>
      </c>
      <c r="B11" s="26" t="str">
        <f>IF($A11="","",INDEX('Mis Vencimientos'!$C$2:$C$11,INT((ROW()-2)/49)+1))</f>
        <v/>
      </c>
      <c r="C11" s="26" t="str">
        <f>IF($A11="","",INDEX('Mis Vencimientos'!$D$1:$AZ$1,1,MOD(ROW()-2,49)+1))</f>
        <v/>
      </c>
      <c r="D11" s="27" t="str">
        <f>IF($A11="","",INDEX('Mis Vencimientos'!$D$2:$AZ$11,INT((ROW()-2)/49)+1,MOD(ROW()-2,49)+1))</f>
        <v/>
      </c>
      <c r="E11" s="28" t="str">
        <f t="shared" ca="1" si="0"/>
        <v/>
      </c>
      <c r="F11" s="26" t="str">
        <f t="shared" ca="1" si="1"/>
        <v/>
      </c>
      <c r="G11" s="26" t="str">
        <f t="shared" si="2"/>
        <v/>
      </c>
      <c r="H11" s="26" t="str">
        <f t="shared" si="3"/>
        <v/>
      </c>
    </row>
    <row r="12" spans="1:8" x14ac:dyDescent="0.25">
      <c r="A12" s="26" t="str">
        <f>IF(INDEX('Mis Vencimientos'!$B$2:$B$11,INT((ROW()-2)/49)+1)="","",INDEX('Mis Vencimientos'!$B$2:$B$11,INT((ROW()-2)/49)+1))</f>
        <v/>
      </c>
      <c r="B12" s="26" t="str">
        <f>IF($A12="","",INDEX('Mis Vencimientos'!$C$2:$C$11,INT((ROW()-2)/49)+1))</f>
        <v/>
      </c>
      <c r="C12" s="26" t="str">
        <f>IF($A12="","",INDEX('Mis Vencimientos'!$D$1:$AZ$1,1,MOD(ROW()-2,49)+1))</f>
        <v/>
      </c>
      <c r="D12" s="27" t="str">
        <f>IF($A12="","",INDEX('Mis Vencimientos'!$D$2:$AZ$11,INT((ROW()-2)/49)+1,MOD(ROW()-2,49)+1))</f>
        <v/>
      </c>
      <c r="E12" s="28" t="str">
        <f t="shared" ca="1" si="0"/>
        <v/>
      </c>
      <c r="F12" s="26" t="str">
        <f t="shared" ca="1" si="1"/>
        <v/>
      </c>
      <c r="G12" s="26" t="str">
        <f t="shared" si="2"/>
        <v/>
      </c>
      <c r="H12" s="26" t="str">
        <f t="shared" si="3"/>
        <v/>
      </c>
    </row>
    <row r="13" spans="1:8" x14ac:dyDescent="0.25">
      <c r="A13" s="26" t="str">
        <f>IF(INDEX('Mis Vencimientos'!$B$2:$B$11,INT((ROW()-2)/49)+1)="","",INDEX('Mis Vencimientos'!$B$2:$B$11,INT((ROW()-2)/49)+1))</f>
        <v/>
      </c>
      <c r="B13" s="26" t="str">
        <f>IF($A13="","",INDEX('Mis Vencimientos'!$C$2:$C$11,INT((ROW()-2)/49)+1))</f>
        <v/>
      </c>
      <c r="C13" s="26" t="str">
        <f>IF($A13="","",INDEX('Mis Vencimientos'!$D$1:$AZ$1,1,MOD(ROW()-2,49)+1))</f>
        <v/>
      </c>
      <c r="D13" s="27" t="str">
        <f>IF($A13="","",INDEX('Mis Vencimientos'!$D$2:$AZ$11,INT((ROW()-2)/49)+1,MOD(ROW()-2,49)+1))</f>
        <v/>
      </c>
      <c r="E13" s="28" t="str">
        <f t="shared" ca="1" si="0"/>
        <v/>
      </c>
      <c r="F13" s="26" t="str">
        <f t="shared" ca="1" si="1"/>
        <v/>
      </c>
      <c r="G13" s="26" t="str">
        <f t="shared" si="2"/>
        <v/>
      </c>
      <c r="H13" s="26" t="str">
        <f t="shared" si="3"/>
        <v/>
      </c>
    </row>
    <row r="14" spans="1:8" x14ac:dyDescent="0.25">
      <c r="A14" s="26" t="str">
        <f>IF(INDEX('Mis Vencimientos'!$B$2:$B$11,INT((ROW()-2)/49)+1)="","",INDEX('Mis Vencimientos'!$B$2:$B$11,INT((ROW()-2)/49)+1))</f>
        <v/>
      </c>
      <c r="B14" s="26" t="str">
        <f>IF($A14="","",INDEX('Mis Vencimientos'!$C$2:$C$11,INT((ROW()-2)/49)+1))</f>
        <v/>
      </c>
      <c r="C14" s="26" t="str">
        <f>IF($A14="","",INDEX('Mis Vencimientos'!$D$1:$AZ$1,1,MOD(ROW()-2,49)+1))</f>
        <v/>
      </c>
      <c r="D14" s="27" t="str">
        <f>IF($A14="","",INDEX('Mis Vencimientos'!$D$2:$AZ$11,INT((ROW()-2)/49)+1,MOD(ROW()-2,49)+1))</f>
        <v/>
      </c>
      <c r="E14" s="28" t="str">
        <f t="shared" ca="1" si="0"/>
        <v/>
      </c>
      <c r="F14" s="26" t="str">
        <f t="shared" ca="1" si="1"/>
        <v/>
      </c>
      <c r="G14" s="26" t="str">
        <f t="shared" si="2"/>
        <v/>
      </c>
      <c r="H14" s="26" t="str">
        <f t="shared" si="3"/>
        <v/>
      </c>
    </row>
    <row r="15" spans="1:8" x14ac:dyDescent="0.25">
      <c r="A15" s="26" t="str">
        <f>IF(INDEX('Mis Vencimientos'!$B$2:$B$11,INT((ROW()-2)/49)+1)="","",INDEX('Mis Vencimientos'!$B$2:$B$11,INT((ROW()-2)/49)+1))</f>
        <v/>
      </c>
      <c r="B15" s="26" t="str">
        <f>IF($A15="","",INDEX('Mis Vencimientos'!$C$2:$C$11,INT((ROW()-2)/49)+1))</f>
        <v/>
      </c>
      <c r="C15" s="26" t="str">
        <f>IF($A15="","",INDEX('Mis Vencimientos'!$D$1:$AZ$1,1,MOD(ROW()-2,49)+1))</f>
        <v/>
      </c>
      <c r="D15" s="27" t="str">
        <f>IF($A15="","",INDEX('Mis Vencimientos'!$D$2:$AZ$11,INT((ROW()-2)/49)+1,MOD(ROW()-2,49)+1))</f>
        <v/>
      </c>
      <c r="E15" s="28" t="str">
        <f t="shared" ca="1" si="0"/>
        <v/>
      </c>
      <c r="F15" s="26" t="str">
        <f t="shared" ca="1" si="1"/>
        <v/>
      </c>
      <c r="G15" s="26" t="str">
        <f t="shared" si="2"/>
        <v/>
      </c>
      <c r="H15" s="26" t="str">
        <f t="shared" si="3"/>
        <v/>
      </c>
    </row>
    <row r="16" spans="1:8" x14ac:dyDescent="0.25">
      <c r="A16" s="26" t="str">
        <f>IF(INDEX('Mis Vencimientos'!$B$2:$B$11,INT((ROW()-2)/49)+1)="","",INDEX('Mis Vencimientos'!$B$2:$B$11,INT((ROW()-2)/49)+1))</f>
        <v/>
      </c>
      <c r="B16" s="26" t="str">
        <f>IF($A16="","",INDEX('Mis Vencimientos'!$C$2:$C$11,INT((ROW()-2)/49)+1))</f>
        <v/>
      </c>
      <c r="C16" s="26" t="str">
        <f>IF($A16="","",INDEX('Mis Vencimientos'!$D$1:$AZ$1,1,MOD(ROW()-2,49)+1))</f>
        <v/>
      </c>
      <c r="D16" s="27" t="str">
        <f>IF($A16="","",INDEX('Mis Vencimientos'!$D$2:$AZ$11,INT((ROW()-2)/49)+1,MOD(ROW()-2,49)+1))</f>
        <v/>
      </c>
      <c r="E16" s="28" t="str">
        <f t="shared" ca="1" si="0"/>
        <v/>
      </c>
      <c r="F16" s="26" t="str">
        <f t="shared" ca="1" si="1"/>
        <v/>
      </c>
      <c r="G16" s="26" t="str">
        <f t="shared" si="2"/>
        <v/>
      </c>
      <c r="H16" s="26" t="str">
        <f t="shared" si="3"/>
        <v/>
      </c>
    </row>
    <row r="17" spans="1:8" x14ac:dyDescent="0.25">
      <c r="A17" s="26" t="str">
        <f>IF(INDEX('Mis Vencimientos'!$B$2:$B$11,INT((ROW()-2)/49)+1)="","",INDEX('Mis Vencimientos'!$B$2:$B$11,INT((ROW()-2)/49)+1))</f>
        <v/>
      </c>
      <c r="B17" s="26" t="str">
        <f>IF($A17="","",INDEX('Mis Vencimientos'!$C$2:$C$11,INT((ROW()-2)/49)+1))</f>
        <v/>
      </c>
      <c r="C17" s="26" t="str">
        <f>IF($A17="","",INDEX('Mis Vencimientos'!$D$1:$AZ$1,1,MOD(ROW()-2,49)+1))</f>
        <v/>
      </c>
      <c r="D17" s="27" t="str">
        <f>IF($A17="","",INDEX('Mis Vencimientos'!$D$2:$AZ$11,INT((ROW()-2)/49)+1,MOD(ROW()-2,49)+1))</f>
        <v/>
      </c>
      <c r="E17" s="28" t="str">
        <f t="shared" ca="1" si="0"/>
        <v/>
      </c>
      <c r="F17" s="26" t="str">
        <f t="shared" ca="1" si="1"/>
        <v/>
      </c>
      <c r="G17" s="26" t="str">
        <f t="shared" si="2"/>
        <v/>
      </c>
      <c r="H17" s="26" t="str">
        <f t="shared" si="3"/>
        <v/>
      </c>
    </row>
    <row r="18" spans="1:8" x14ac:dyDescent="0.25">
      <c r="A18" s="26" t="str">
        <f>IF(INDEX('Mis Vencimientos'!$B$2:$B$11,INT((ROW()-2)/49)+1)="","",INDEX('Mis Vencimientos'!$B$2:$B$11,INT((ROW()-2)/49)+1))</f>
        <v/>
      </c>
      <c r="B18" s="26" t="str">
        <f>IF($A18="","",INDEX('Mis Vencimientos'!$C$2:$C$11,INT((ROW()-2)/49)+1))</f>
        <v/>
      </c>
      <c r="C18" s="26" t="str">
        <f>IF($A18="","",INDEX('Mis Vencimientos'!$D$1:$AZ$1,1,MOD(ROW()-2,49)+1))</f>
        <v/>
      </c>
      <c r="D18" s="27" t="str">
        <f>IF($A18="","",INDEX('Mis Vencimientos'!$D$2:$AZ$11,INT((ROW()-2)/49)+1,MOD(ROW()-2,49)+1))</f>
        <v/>
      </c>
      <c r="E18" s="28" t="str">
        <f t="shared" ca="1" si="0"/>
        <v/>
      </c>
      <c r="F18" s="26" t="str">
        <f t="shared" ca="1" si="1"/>
        <v/>
      </c>
      <c r="G18" s="26" t="str">
        <f t="shared" si="2"/>
        <v/>
      </c>
      <c r="H18" s="26" t="str">
        <f t="shared" si="3"/>
        <v/>
      </c>
    </row>
    <row r="19" spans="1:8" x14ac:dyDescent="0.25">
      <c r="A19" s="26" t="str">
        <f>IF(INDEX('Mis Vencimientos'!$B$2:$B$11,INT((ROW()-2)/49)+1)="","",INDEX('Mis Vencimientos'!$B$2:$B$11,INT((ROW()-2)/49)+1))</f>
        <v/>
      </c>
      <c r="B19" s="26" t="str">
        <f>IF($A19="","",INDEX('Mis Vencimientos'!$C$2:$C$11,INT((ROW()-2)/49)+1))</f>
        <v/>
      </c>
      <c r="C19" s="26" t="str">
        <f>IF($A19="","",INDEX('Mis Vencimientos'!$D$1:$AZ$1,1,MOD(ROW()-2,49)+1))</f>
        <v/>
      </c>
      <c r="D19" s="27" t="str">
        <f>IF($A19="","",INDEX('Mis Vencimientos'!$D$2:$AZ$11,INT((ROW()-2)/49)+1,MOD(ROW()-2,49)+1))</f>
        <v/>
      </c>
      <c r="E19" s="28" t="str">
        <f t="shared" ca="1" si="0"/>
        <v/>
      </c>
      <c r="F19" s="26" t="str">
        <f t="shared" ca="1" si="1"/>
        <v/>
      </c>
      <c r="G19" s="26" t="str">
        <f t="shared" si="2"/>
        <v/>
      </c>
      <c r="H19" s="26" t="str">
        <f t="shared" si="3"/>
        <v/>
      </c>
    </row>
    <row r="20" spans="1:8" x14ac:dyDescent="0.25">
      <c r="A20" s="26" t="str">
        <f>IF(INDEX('Mis Vencimientos'!$B$2:$B$11,INT((ROW()-2)/49)+1)="","",INDEX('Mis Vencimientos'!$B$2:$B$11,INT((ROW()-2)/49)+1))</f>
        <v/>
      </c>
      <c r="B20" s="26" t="str">
        <f>IF($A20="","",INDEX('Mis Vencimientos'!$C$2:$C$11,INT((ROW()-2)/49)+1))</f>
        <v/>
      </c>
      <c r="C20" s="26" t="str">
        <f>IF($A20="","",INDEX('Mis Vencimientos'!$D$1:$AZ$1,1,MOD(ROW()-2,49)+1))</f>
        <v/>
      </c>
      <c r="D20" s="27" t="str">
        <f>IF($A20="","",INDEX('Mis Vencimientos'!$D$2:$AZ$11,INT((ROW()-2)/49)+1,MOD(ROW()-2,49)+1))</f>
        <v/>
      </c>
      <c r="E20" s="28" t="str">
        <f t="shared" ca="1" si="0"/>
        <v/>
      </c>
      <c r="F20" s="26" t="str">
        <f t="shared" ca="1" si="1"/>
        <v/>
      </c>
      <c r="G20" s="26" t="str">
        <f t="shared" si="2"/>
        <v/>
      </c>
      <c r="H20" s="26" t="str">
        <f t="shared" si="3"/>
        <v/>
      </c>
    </row>
    <row r="21" spans="1:8" x14ac:dyDescent="0.25">
      <c r="A21" s="26" t="str">
        <f>IF(INDEX('Mis Vencimientos'!$B$2:$B$11,INT((ROW()-2)/49)+1)="","",INDEX('Mis Vencimientos'!$B$2:$B$11,INT((ROW()-2)/49)+1))</f>
        <v/>
      </c>
      <c r="B21" s="26" t="str">
        <f>IF($A21="","",INDEX('Mis Vencimientos'!$C$2:$C$11,INT((ROW()-2)/49)+1))</f>
        <v/>
      </c>
      <c r="C21" s="26" t="str">
        <f>IF($A21="","",INDEX('Mis Vencimientos'!$D$1:$AZ$1,1,MOD(ROW()-2,49)+1))</f>
        <v/>
      </c>
      <c r="D21" s="27" t="str">
        <f>IF($A21="","",INDEX('Mis Vencimientos'!$D$2:$AZ$11,INT((ROW()-2)/49)+1,MOD(ROW()-2,49)+1))</f>
        <v/>
      </c>
      <c r="E21" s="28" t="str">
        <f t="shared" ca="1" si="0"/>
        <v/>
      </c>
      <c r="F21" s="26" t="str">
        <f t="shared" ca="1" si="1"/>
        <v/>
      </c>
      <c r="G21" s="26" t="str">
        <f t="shared" si="2"/>
        <v/>
      </c>
      <c r="H21" s="26" t="str">
        <f t="shared" si="3"/>
        <v/>
      </c>
    </row>
    <row r="22" spans="1:8" x14ac:dyDescent="0.25">
      <c r="A22" s="26" t="str">
        <f>IF(INDEX('Mis Vencimientos'!$B$2:$B$11,INT((ROW()-2)/49)+1)="","",INDEX('Mis Vencimientos'!$B$2:$B$11,INT((ROW()-2)/49)+1))</f>
        <v/>
      </c>
      <c r="B22" s="26" t="str">
        <f>IF($A22="","",INDEX('Mis Vencimientos'!$C$2:$C$11,INT((ROW()-2)/49)+1))</f>
        <v/>
      </c>
      <c r="C22" s="26" t="str">
        <f>IF($A22="","",INDEX('Mis Vencimientos'!$D$1:$AZ$1,1,MOD(ROW()-2,49)+1))</f>
        <v/>
      </c>
      <c r="D22" s="27" t="str">
        <f>IF($A22="","",INDEX('Mis Vencimientos'!$D$2:$AZ$11,INT((ROW()-2)/49)+1,MOD(ROW()-2,49)+1))</f>
        <v/>
      </c>
      <c r="E22" s="28" t="str">
        <f t="shared" ca="1" si="0"/>
        <v/>
      </c>
      <c r="F22" s="26" t="str">
        <f t="shared" ca="1" si="1"/>
        <v/>
      </c>
      <c r="G22" s="26" t="str">
        <f t="shared" si="2"/>
        <v/>
      </c>
      <c r="H22" s="26" t="str">
        <f t="shared" si="3"/>
        <v/>
      </c>
    </row>
    <row r="23" spans="1:8" x14ac:dyDescent="0.25">
      <c r="A23" s="26" t="str">
        <f>IF(INDEX('Mis Vencimientos'!$B$2:$B$11,INT((ROW()-2)/49)+1)="","",INDEX('Mis Vencimientos'!$B$2:$B$11,INT((ROW()-2)/49)+1))</f>
        <v/>
      </c>
      <c r="B23" s="26" t="str">
        <f>IF($A23="","",INDEX('Mis Vencimientos'!$C$2:$C$11,INT((ROW()-2)/49)+1))</f>
        <v/>
      </c>
      <c r="C23" s="26" t="str">
        <f>IF($A23="","",INDEX('Mis Vencimientos'!$D$1:$AZ$1,1,MOD(ROW()-2,49)+1))</f>
        <v/>
      </c>
      <c r="D23" s="27" t="str">
        <f>IF($A23="","",INDEX('Mis Vencimientos'!$D$2:$AZ$11,INT((ROW()-2)/49)+1,MOD(ROW()-2,49)+1))</f>
        <v/>
      </c>
      <c r="E23" s="28" t="str">
        <f t="shared" ca="1" si="0"/>
        <v/>
      </c>
      <c r="F23" s="26" t="str">
        <f t="shared" ca="1" si="1"/>
        <v/>
      </c>
      <c r="G23" s="26" t="str">
        <f t="shared" si="2"/>
        <v/>
      </c>
      <c r="H23" s="26" t="str">
        <f t="shared" si="3"/>
        <v/>
      </c>
    </row>
    <row r="24" spans="1:8" x14ac:dyDescent="0.25">
      <c r="A24" s="26" t="str">
        <f>IF(INDEX('Mis Vencimientos'!$B$2:$B$11,INT((ROW()-2)/49)+1)="","",INDEX('Mis Vencimientos'!$B$2:$B$11,INT((ROW()-2)/49)+1))</f>
        <v/>
      </c>
      <c r="B24" s="26" t="str">
        <f>IF($A24="","",INDEX('Mis Vencimientos'!$C$2:$C$11,INT((ROW()-2)/49)+1))</f>
        <v/>
      </c>
      <c r="C24" s="26" t="str">
        <f>IF($A24="","",INDEX('Mis Vencimientos'!$D$1:$AZ$1,1,MOD(ROW()-2,49)+1))</f>
        <v/>
      </c>
      <c r="D24" s="27" t="str">
        <f>IF($A24="","",INDEX('Mis Vencimientos'!$D$2:$AZ$11,INT((ROW()-2)/49)+1,MOD(ROW()-2,49)+1))</f>
        <v/>
      </c>
      <c r="E24" s="28" t="str">
        <f t="shared" ca="1" si="0"/>
        <v/>
      </c>
      <c r="F24" s="26" t="str">
        <f t="shared" ca="1" si="1"/>
        <v/>
      </c>
      <c r="G24" s="26" t="str">
        <f t="shared" si="2"/>
        <v/>
      </c>
      <c r="H24" s="26" t="str">
        <f t="shared" si="3"/>
        <v/>
      </c>
    </row>
    <row r="25" spans="1:8" x14ac:dyDescent="0.25">
      <c r="A25" s="26" t="str">
        <f>IF(INDEX('Mis Vencimientos'!$B$2:$B$11,INT((ROW()-2)/49)+1)="","",INDEX('Mis Vencimientos'!$B$2:$B$11,INT((ROW()-2)/49)+1))</f>
        <v/>
      </c>
      <c r="B25" s="26" t="str">
        <f>IF($A25="","",INDEX('Mis Vencimientos'!$C$2:$C$11,INT((ROW()-2)/49)+1))</f>
        <v/>
      </c>
      <c r="C25" s="26" t="str">
        <f>IF($A25="","",INDEX('Mis Vencimientos'!$D$1:$AZ$1,1,MOD(ROW()-2,49)+1))</f>
        <v/>
      </c>
      <c r="D25" s="27" t="str">
        <f>IF($A25="","",INDEX('Mis Vencimientos'!$D$2:$AZ$11,INT((ROW()-2)/49)+1,MOD(ROW()-2,49)+1))</f>
        <v/>
      </c>
      <c r="E25" s="28" t="str">
        <f t="shared" ca="1" si="0"/>
        <v/>
      </c>
      <c r="F25" s="26" t="str">
        <f t="shared" ca="1" si="1"/>
        <v/>
      </c>
      <c r="G25" s="26" t="str">
        <f t="shared" si="2"/>
        <v/>
      </c>
      <c r="H25" s="26" t="str">
        <f t="shared" si="3"/>
        <v/>
      </c>
    </row>
    <row r="26" spans="1:8" x14ac:dyDescent="0.25">
      <c r="A26" s="26" t="str">
        <f>IF(INDEX('Mis Vencimientos'!$B$2:$B$11,INT((ROW()-2)/49)+1)="","",INDEX('Mis Vencimientos'!$B$2:$B$11,INT((ROW()-2)/49)+1))</f>
        <v/>
      </c>
      <c r="B26" s="26" t="str">
        <f>IF($A26="","",INDEX('Mis Vencimientos'!$C$2:$C$11,INT((ROW()-2)/49)+1))</f>
        <v/>
      </c>
      <c r="C26" s="26" t="str">
        <f>IF($A26="","",INDEX('Mis Vencimientos'!$D$1:$AZ$1,1,MOD(ROW()-2,49)+1))</f>
        <v/>
      </c>
      <c r="D26" s="27" t="str">
        <f>IF($A26="","",INDEX('Mis Vencimientos'!$D$2:$AZ$11,INT((ROW()-2)/49)+1,MOD(ROW()-2,49)+1))</f>
        <v/>
      </c>
      <c r="E26" s="28" t="str">
        <f t="shared" ca="1" si="0"/>
        <v/>
      </c>
      <c r="F26" s="26" t="str">
        <f t="shared" ca="1" si="1"/>
        <v/>
      </c>
      <c r="G26" s="26" t="str">
        <f t="shared" si="2"/>
        <v/>
      </c>
      <c r="H26" s="26" t="str">
        <f t="shared" si="3"/>
        <v/>
      </c>
    </row>
    <row r="27" spans="1:8" x14ac:dyDescent="0.25">
      <c r="A27" s="26" t="str">
        <f>IF(INDEX('Mis Vencimientos'!$B$2:$B$11,INT((ROW()-2)/49)+1)="","",INDEX('Mis Vencimientos'!$B$2:$B$11,INT((ROW()-2)/49)+1))</f>
        <v/>
      </c>
      <c r="B27" s="26" t="str">
        <f>IF($A27="","",INDEX('Mis Vencimientos'!$C$2:$C$11,INT((ROW()-2)/49)+1))</f>
        <v/>
      </c>
      <c r="C27" s="26" t="str">
        <f>IF($A27="","",INDEX('Mis Vencimientos'!$D$1:$AZ$1,1,MOD(ROW()-2,49)+1))</f>
        <v/>
      </c>
      <c r="D27" s="27" t="str">
        <f>IF($A27="","",INDEX('Mis Vencimientos'!$D$2:$AZ$11,INT((ROW()-2)/49)+1,MOD(ROW()-2,49)+1))</f>
        <v/>
      </c>
      <c r="E27" s="28" t="str">
        <f t="shared" ca="1" si="0"/>
        <v/>
      </c>
      <c r="F27" s="26" t="str">
        <f t="shared" ca="1" si="1"/>
        <v/>
      </c>
      <c r="G27" s="26" t="str">
        <f t="shared" si="2"/>
        <v/>
      </c>
      <c r="H27" s="26" t="str">
        <f t="shared" si="3"/>
        <v/>
      </c>
    </row>
    <row r="28" spans="1:8" x14ac:dyDescent="0.25">
      <c r="A28" s="26" t="str">
        <f>IF(INDEX('Mis Vencimientos'!$B$2:$B$11,INT((ROW()-2)/49)+1)="","",INDEX('Mis Vencimientos'!$B$2:$B$11,INT((ROW()-2)/49)+1))</f>
        <v/>
      </c>
      <c r="B28" s="26" t="str">
        <f>IF($A28="","",INDEX('Mis Vencimientos'!$C$2:$C$11,INT((ROW()-2)/49)+1))</f>
        <v/>
      </c>
      <c r="C28" s="26" t="str">
        <f>IF($A28="","",INDEX('Mis Vencimientos'!$D$1:$AZ$1,1,MOD(ROW()-2,49)+1))</f>
        <v/>
      </c>
      <c r="D28" s="27" t="str">
        <f>IF($A28="","",INDEX('Mis Vencimientos'!$D$2:$AZ$11,INT((ROW()-2)/49)+1,MOD(ROW()-2,49)+1))</f>
        <v/>
      </c>
      <c r="E28" s="28" t="str">
        <f t="shared" ca="1" si="0"/>
        <v/>
      </c>
      <c r="F28" s="26" t="str">
        <f t="shared" ca="1" si="1"/>
        <v/>
      </c>
      <c r="G28" s="26" t="str">
        <f t="shared" si="2"/>
        <v/>
      </c>
      <c r="H28" s="26" t="str">
        <f t="shared" si="3"/>
        <v/>
      </c>
    </row>
    <row r="29" spans="1:8" x14ac:dyDescent="0.25">
      <c r="A29" s="26" t="str">
        <f>IF(INDEX('Mis Vencimientos'!$B$2:$B$11,INT((ROW()-2)/49)+1)="","",INDEX('Mis Vencimientos'!$B$2:$B$11,INT((ROW()-2)/49)+1))</f>
        <v/>
      </c>
      <c r="B29" s="26" t="str">
        <f>IF($A29="","",INDEX('Mis Vencimientos'!$C$2:$C$11,INT((ROW()-2)/49)+1))</f>
        <v/>
      </c>
      <c r="C29" s="26" t="str">
        <f>IF($A29="","",INDEX('Mis Vencimientos'!$D$1:$AZ$1,1,MOD(ROW()-2,49)+1))</f>
        <v/>
      </c>
      <c r="D29" s="27" t="str">
        <f>IF($A29="","",INDEX('Mis Vencimientos'!$D$2:$AZ$11,INT((ROW()-2)/49)+1,MOD(ROW()-2,49)+1))</f>
        <v/>
      </c>
      <c r="E29" s="28" t="str">
        <f t="shared" ca="1" si="0"/>
        <v/>
      </c>
      <c r="F29" s="26" t="str">
        <f t="shared" ca="1" si="1"/>
        <v/>
      </c>
      <c r="G29" s="26" t="str">
        <f t="shared" si="2"/>
        <v/>
      </c>
      <c r="H29" s="26" t="str">
        <f t="shared" si="3"/>
        <v/>
      </c>
    </row>
    <row r="30" spans="1:8" x14ac:dyDescent="0.25">
      <c r="A30" s="26" t="str">
        <f>IF(INDEX('Mis Vencimientos'!$B$2:$B$11,INT((ROW()-2)/49)+1)="","",INDEX('Mis Vencimientos'!$B$2:$B$11,INT((ROW()-2)/49)+1))</f>
        <v/>
      </c>
      <c r="B30" s="26" t="str">
        <f>IF($A30="","",INDEX('Mis Vencimientos'!$C$2:$C$11,INT((ROW()-2)/49)+1))</f>
        <v/>
      </c>
      <c r="C30" s="26" t="str">
        <f>IF($A30="","",INDEX('Mis Vencimientos'!$D$1:$AZ$1,1,MOD(ROW()-2,49)+1))</f>
        <v/>
      </c>
      <c r="D30" s="27" t="str">
        <f>IF($A30="","",INDEX('Mis Vencimientos'!$D$2:$AZ$11,INT((ROW()-2)/49)+1,MOD(ROW()-2,49)+1))</f>
        <v/>
      </c>
      <c r="E30" s="28" t="str">
        <f t="shared" ca="1" si="0"/>
        <v/>
      </c>
      <c r="F30" s="26" t="str">
        <f t="shared" ca="1" si="1"/>
        <v/>
      </c>
      <c r="G30" s="26" t="str">
        <f t="shared" si="2"/>
        <v/>
      </c>
      <c r="H30" s="26" t="str">
        <f t="shared" si="3"/>
        <v/>
      </c>
    </row>
    <row r="31" spans="1:8" x14ac:dyDescent="0.25">
      <c r="A31" s="26" t="str">
        <f>IF(INDEX('Mis Vencimientos'!$B$2:$B$11,INT((ROW()-2)/49)+1)="","",INDEX('Mis Vencimientos'!$B$2:$B$11,INT((ROW()-2)/49)+1))</f>
        <v/>
      </c>
      <c r="B31" s="26" t="str">
        <f>IF($A31="","",INDEX('Mis Vencimientos'!$C$2:$C$11,INT((ROW()-2)/49)+1))</f>
        <v/>
      </c>
      <c r="C31" s="26" t="str">
        <f>IF($A31="","",INDEX('Mis Vencimientos'!$D$1:$AZ$1,1,MOD(ROW()-2,49)+1))</f>
        <v/>
      </c>
      <c r="D31" s="27" t="str">
        <f>IF($A31="","",INDEX('Mis Vencimientos'!$D$2:$AZ$11,INT((ROW()-2)/49)+1,MOD(ROW()-2,49)+1))</f>
        <v/>
      </c>
      <c r="E31" s="28" t="str">
        <f t="shared" ca="1" si="0"/>
        <v/>
      </c>
      <c r="F31" s="26" t="str">
        <f t="shared" ca="1" si="1"/>
        <v/>
      </c>
      <c r="G31" s="26" t="str">
        <f t="shared" si="2"/>
        <v/>
      </c>
      <c r="H31" s="26" t="str">
        <f t="shared" si="3"/>
        <v/>
      </c>
    </row>
    <row r="32" spans="1:8" x14ac:dyDescent="0.25">
      <c r="A32" s="26" t="str">
        <f>IF(INDEX('Mis Vencimientos'!$B$2:$B$11,INT((ROW()-2)/49)+1)="","",INDEX('Mis Vencimientos'!$B$2:$B$11,INT((ROW()-2)/49)+1))</f>
        <v/>
      </c>
      <c r="B32" s="26" t="str">
        <f>IF($A32="","",INDEX('Mis Vencimientos'!$C$2:$C$11,INT((ROW()-2)/49)+1))</f>
        <v/>
      </c>
      <c r="C32" s="26" t="str">
        <f>IF($A32="","",INDEX('Mis Vencimientos'!$D$1:$AZ$1,1,MOD(ROW()-2,49)+1))</f>
        <v/>
      </c>
      <c r="D32" s="27" t="str">
        <f>IF($A32="","",INDEX('Mis Vencimientos'!$D$2:$AZ$11,INT((ROW()-2)/49)+1,MOD(ROW()-2,49)+1))</f>
        <v/>
      </c>
      <c r="E32" s="28" t="str">
        <f t="shared" ca="1" si="0"/>
        <v/>
      </c>
      <c r="F32" s="26" t="str">
        <f t="shared" ca="1" si="1"/>
        <v/>
      </c>
      <c r="G32" s="26" t="str">
        <f t="shared" si="2"/>
        <v/>
      </c>
      <c r="H32" s="26" t="str">
        <f t="shared" si="3"/>
        <v/>
      </c>
    </row>
    <row r="33" spans="1:8" x14ac:dyDescent="0.25">
      <c r="A33" s="26" t="str">
        <f>IF(INDEX('Mis Vencimientos'!$B$2:$B$11,INT((ROW()-2)/49)+1)="","",INDEX('Mis Vencimientos'!$B$2:$B$11,INT((ROW()-2)/49)+1))</f>
        <v/>
      </c>
      <c r="B33" s="26" t="str">
        <f>IF($A33="","",INDEX('Mis Vencimientos'!$C$2:$C$11,INT((ROW()-2)/49)+1))</f>
        <v/>
      </c>
      <c r="C33" s="26" t="str">
        <f>IF($A33="","",INDEX('Mis Vencimientos'!$D$1:$AZ$1,1,MOD(ROW()-2,49)+1))</f>
        <v/>
      </c>
      <c r="D33" s="27" t="str">
        <f>IF($A33="","",INDEX('Mis Vencimientos'!$D$2:$AZ$11,INT((ROW()-2)/49)+1,MOD(ROW()-2,49)+1))</f>
        <v/>
      </c>
      <c r="E33" s="28" t="str">
        <f t="shared" ca="1" si="0"/>
        <v/>
      </c>
      <c r="F33" s="26" t="str">
        <f t="shared" ca="1" si="1"/>
        <v/>
      </c>
      <c r="G33" s="26" t="str">
        <f t="shared" si="2"/>
        <v/>
      </c>
      <c r="H33" s="26" t="str">
        <f t="shared" si="3"/>
        <v/>
      </c>
    </row>
    <row r="34" spans="1:8" x14ac:dyDescent="0.25">
      <c r="A34" s="26" t="str">
        <f>IF(INDEX('Mis Vencimientos'!$B$2:$B$11,INT((ROW()-2)/49)+1)="","",INDEX('Mis Vencimientos'!$B$2:$B$11,INT((ROW()-2)/49)+1))</f>
        <v/>
      </c>
      <c r="B34" s="26" t="str">
        <f>IF($A34="","",INDEX('Mis Vencimientos'!$C$2:$C$11,INT((ROW()-2)/49)+1))</f>
        <v/>
      </c>
      <c r="C34" s="26" t="str">
        <f>IF($A34="","",INDEX('Mis Vencimientos'!$D$1:$AZ$1,1,MOD(ROW()-2,49)+1))</f>
        <v/>
      </c>
      <c r="D34" s="27" t="str">
        <f>IF($A34="","",INDEX('Mis Vencimientos'!$D$2:$AZ$11,INT((ROW()-2)/49)+1,MOD(ROW()-2,49)+1))</f>
        <v/>
      </c>
      <c r="E34" s="28" t="str">
        <f t="shared" ca="1" si="0"/>
        <v/>
      </c>
      <c r="F34" s="26" t="str">
        <f t="shared" ca="1" si="1"/>
        <v/>
      </c>
      <c r="G34" s="26" t="str">
        <f t="shared" si="2"/>
        <v/>
      </c>
      <c r="H34" s="26" t="str">
        <f t="shared" si="3"/>
        <v/>
      </c>
    </row>
    <row r="35" spans="1:8" x14ac:dyDescent="0.25">
      <c r="A35" s="26" t="str">
        <f>IF(INDEX('Mis Vencimientos'!$B$2:$B$11,INT((ROW()-2)/49)+1)="","",INDEX('Mis Vencimientos'!$B$2:$B$11,INT((ROW()-2)/49)+1))</f>
        <v/>
      </c>
      <c r="B35" s="26" t="str">
        <f>IF($A35="","",INDEX('Mis Vencimientos'!$C$2:$C$11,INT((ROW()-2)/49)+1))</f>
        <v/>
      </c>
      <c r="C35" s="26" t="str">
        <f>IF($A35="","",INDEX('Mis Vencimientos'!$D$1:$AZ$1,1,MOD(ROW()-2,49)+1))</f>
        <v/>
      </c>
      <c r="D35" s="27" t="str">
        <f>IF($A35="","",INDEX('Mis Vencimientos'!$D$2:$AZ$11,INT((ROW()-2)/49)+1,MOD(ROW()-2,49)+1))</f>
        <v/>
      </c>
      <c r="E35" s="28" t="str">
        <f t="shared" ca="1" si="0"/>
        <v/>
      </c>
      <c r="F35" s="26" t="str">
        <f t="shared" ca="1" si="1"/>
        <v/>
      </c>
      <c r="G35" s="26" t="str">
        <f t="shared" si="2"/>
        <v/>
      </c>
      <c r="H35" s="26" t="str">
        <f t="shared" si="3"/>
        <v/>
      </c>
    </row>
    <row r="36" spans="1:8" x14ac:dyDescent="0.25">
      <c r="A36" s="26" t="str">
        <f>IF(INDEX('Mis Vencimientos'!$B$2:$B$11,INT((ROW()-2)/49)+1)="","",INDEX('Mis Vencimientos'!$B$2:$B$11,INT((ROW()-2)/49)+1))</f>
        <v/>
      </c>
      <c r="B36" s="26" t="str">
        <f>IF($A36="","",INDEX('Mis Vencimientos'!$C$2:$C$11,INT((ROW()-2)/49)+1))</f>
        <v/>
      </c>
      <c r="C36" s="26" t="str">
        <f>IF($A36="","",INDEX('Mis Vencimientos'!$D$1:$AZ$1,1,MOD(ROW()-2,49)+1))</f>
        <v/>
      </c>
      <c r="D36" s="27" t="str">
        <f>IF($A36="","",INDEX('Mis Vencimientos'!$D$2:$AZ$11,INT((ROW()-2)/49)+1,MOD(ROW()-2,49)+1))</f>
        <v/>
      </c>
      <c r="E36" s="28" t="str">
        <f t="shared" ca="1" si="0"/>
        <v/>
      </c>
      <c r="F36" s="26" t="str">
        <f t="shared" ca="1" si="1"/>
        <v/>
      </c>
      <c r="G36" s="26" t="str">
        <f t="shared" si="2"/>
        <v/>
      </c>
      <c r="H36" s="26" t="str">
        <f t="shared" si="3"/>
        <v/>
      </c>
    </row>
    <row r="37" spans="1:8" x14ac:dyDescent="0.25">
      <c r="A37" s="26" t="str">
        <f>IF(INDEX('Mis Vencimientos'!$B$2:$B$11,INT((ROW()-2)/49)+1)="","",INDEX('Mis Vencimientos'!$B$2:$B$11,INT((ROW()-2)/49)+1))</f>
        <v/>
      </c>
      <c r="B37" s="26" t="str">
        <f>IF($A37="","",INDEX('Mis Vencimientos'!$C$2:$C$11,INT((ROW()-2)/49)+1))</f>
        <v/>
      </c>
      <c r="C37" s="26" t="str">
        <f>IF($A37="","",INDEX('Mis Vencimientos'!$D$1:$AZ$1,1,MOD(ROW()-2,49)+1))</f>
        <v/>
      </c>
      <c r="D37" s="27" t="str">
        <f>IF($A37="","",INDEX('Mis Vencimientos'!$D$2:$AZ$11,INT((ROW()-2)/49)+1,MOD(ROW()-2,49)+1))</f>
        <v/>
      </c>
      <c r="E37" s="28" t="str">
        <f t="shared" ca="1" si="0"/>
        <v/>
      </c>
      <c r="F37" s="26" t="str">
        <f t="shared" ca="1" si="1"/>
        <v/>
      </c>
      <c r="G37" s="26" t="str">
        <f t="shared" si="2"/>
        <v/>
      </c>
      <c r="H37" s="26" t="str">
        <f t="shared" si="3"/>
        <v/>
      </c>
    </row>
    <row r="38" spans="1:8" x14ac:dyDescent="0.25">
      <c r="A38" s="26" t="str">
        <f>IF(INDEX('Mis Vencimientos'!$B$2:$B$11,INT((ROW()-2)/49)+1)="","",INDEX('Mis Vencimientos'!$B$2:$B$11,INT((ROW()-2)/49)+1))</f>
        <v/>
      </c>
      <c r="B38" s="26" t="str">
        <f>IF($A38="","",INDEX('Mis Vencimientos'!$C$2:$C$11,INT((ROW()-2)/49)+1))</f>
        <v/>
      </c>
      <c r="C38" s="26" t="str">
        <f>IF($A38="","",INDEX('Mis Vencimientos'!$D$1:$AZ$1,1,MOD(ROW()-2,49)+1))</f>
        <v/>
      </c>
      <c r="D38" s="27" t="str">
        <f>IF($A38="","",INDEX('Mis Vencimientos'!$D$2:$AZ$11,INT((ROW()-2)/49)+1,MOD(ROW()-2,49)+1))</f>
        <v/>
      </c>
      <c r="E38" s="28" t="str">
        <f t="shared" ca="1" si="0"/>
        <v/>
      </c>
      <c r="F38" s="26" t="str">
        <f t="shared" ca="1" si="1"/>
        <v/>
      </c>
      <c r="G38" s="26" t="str">
        <f t="shared" si="2"/>
        <v/>
      </c>
      <c r="H38" s="26" t="str">
        <f t="shared" si="3"/>
        <v/>
      </c>
    </row>
    <row r="39" spans="1:8" x14ac:dyDescent="0.25">
      <c r="A39" s="26" t="str">
        <f>IF(INDEX('Mis Vencimientos'!$B$2:$B$11,INT((ROW()-2)/49)+1)="","",INDEX('Mis Vencimientos'!$B$2:$B$11,INT((ROW()-2)/49)+1))</f>
        <v/>
      </c>
      <c r="B39" s="26" t="str">
        <f>IF($A39="","",INDEX('Mis Vencimientos'!$C$2:$C$11,INT((ROW()-2)/49)+1))</f>
        <v/>
      </c>
      <c r="C39" s="26" t="str">
        <f>IF($A39="","",INDEX('Mis Vencimientos'!$D$1:$AZ$1,1,MOD(ROW()-2,49)+1))</f>
        <v/>
      </c>
      <c r="D39" s="27" t="str">
        <f>IF($A39="","",INDEX('Mis Vencimientos'!$D$2:$AZ$11,INT((ROW()-2)/49)+1,MOD(ROW()-2,49)+1))</f>
        <v/>
      </c>
      <c r="E39" s="28" t="str">
        <f t="shared" ca="1" si="0"/>
        <v/>
      </c>
      <c r="F39" s="26" t="str">
        <f t="shared" ca="1" si="1"/>
        <v/>
      </c>
      <c r="G39" s="26" t="str">
        <f t="shared" si="2"/>
        <v/>
      </c>
      <c r="H39" s="26" t="str">
        <f t="shared" si="3"/>
        <v/>
      </c>
    </row>
    <row r="40" spans="1:8" x14ac:dyDescent="0.25">
      <c r="A40" s="26" t="str">
        <f>IF(INDEX('Mis Vencimientos'!$B$2:$B$11,INT((ROW()-2)/49)+1)="","",INDEX('Mis Vencimientos'!$B$2:$B$11,INT((ROW()-2)/49)+1))</f>
        <v/>
      </c>
      <c r="B40" s="26" t="str">
        <f>IF($A40="","",INDEX('Mis Vencimientos'!$C$2:$C$11,INT((ROW()-2)/49)+1))</f>
        <v/>
      </c>
      <c r="C40" s="26" t="str">
        <f>IF($A40="","",INDEX('Mis Vencimientos'!$D$1:$AZ$1,1,MOD(ROW()-2,49)+1))</f>
        <v/>
      </c>
      <c r="D40" s="27" t="str">
        <f>IF($A40="","",INDEX('Mis Vencimientos'!$D$2:$AZ$11,INT((ROW()-2)/49)+1,MOD(ROW()-2,49)+1))</f>
        <v/>
      </c>
      <c r="E40" s="28" t="str">
        <f t="shared" ca="1" si="0"/>
        <v/>
      </c>
      <c r="F40" s="26" t="str">
        <f t="shared" ca="1" si="1"/>
        <v/>
      </c>
      <c r="G40" s="26" t="str">
        <f t="shared" si="2"/>
        <v/>
      </c>
      <c r="H40" s="26" t="str">
        <f t="shared" si="3"/>
        <v/>
      </c>
    </row>
    <row r="41" spans="1:8" x14ac:dyDescent="0.25">
      <c r="A41" s="26" t="str">
        <f>IF(INDEX('Mis Vencimientos'!$B$2:$B$11,INT((ROW()-2)/49)+1)="","",INDEX('Mis Vencimientos'!$B$2:$B$11,INT((ROW()-2)/49)+1))</f>
        <v/>
      </c>
      <c r="B41" s="26" t="str">
        <f>IF($A41="","",INDEX('Mis Vencimientos'!$C$2:$C$11,INT((ROW()-2)/49)+1))</f>
        <v/>
      </c>
      <c r="C41" s="26" t="str">
        <f>IF($A41="","",INDEX('Mis Vencimientos'!$D$1:$AZ$1,1,MOD(ROW()-2,49)+1))</f>
        <v/>
      </c>
      <c r="D41" s="27" t="str">
        <f>IF($A41="","",INDEX('Mis Vencimientos'!$D$2:$AZ$11,INT((ROW()-2)/49)+1,MOD(ROW()-2,49)+1))</f>
        <v/>
      </c>
      <c r="E41" s="28" t="str">
        <f t="shared" ca="1" si="0"/>
        <v/>
      </c>
      <c r="F41" s="26" t="str">
        <f t="shared" ca="1" si="1"/>
        <v/>
      </c>
      <c r="G41" s="26" t="str">
        <f t="shared" si="2"/>
        <v/>
      </c>
      <c r="H41" s="26" t="str">
        <f t="shared" si="3"/>
        <v/>
      </c>
    </row>
    <row r="42" spans="1:8" x14ac:dyDescent="0.25">
      <c r="A42" s="26" t="str">
        <f>IF(INDEX('Mis Vencimientos'!$B$2:$B$11,INT((ROW()-2)/49)+1)="","",INDEX('Mis Vencimientos'!$B$2:$B$11,INT((ROW()-2)/49)+1))</f>
        <v/>
      </c>
      <c r="B42" s="26" t="str">
        <f>IF($A42="","",INDEX('Mis Vencimientos'!$C$2:$C$11,INT((ROW()-2)/49)+1))</f>
        <v/>
      </c>
      <c r="C42" s="26" t="str">
        <f>IF($A42="","",INDEX('Mis Vencimientos'!$D$1:$AZ$1,1,MOD(ROW()-2,49)+1))</f>
        <v/>
      </c>
      <c r="D42" s="27" t="str">
        <f>IF($A42="","",INDEX('Mis Vencimientos'!$D$2:$AZ$11,INT((ROW()-2)/49)+1,MOD(ROW()-2,49)+1))</f>
        <v/>
      </c>
      <c r="E42" s="28" t="str">
        <f t="shared" ca="1" si="0"/>
        <v/>
      </c>
      <c r="F42" s="26" t="str">
        <f t="shared" ca="1" si="1"/>
        <v/>
      </c>
      <c r="G42" s="26" t="str">
        <f t="shared" si="2"/>
        <v/>
      </c>
      <c r="H42" s="26" t="str">
        <f t="shared" si="3"/>
        <v/>
      </c>
    </row>
    <row r="43" spans="1:8" x14ac:dyDescent="0.25">
      <c r="A43" s="26" t="str">
        <f>IF(INDEX('Mis Vencimientos'!$B$2:$B$11,INT((ROW()-2)/49)+1)="","",INDEX('Mis Vencimientos'!$B$2:$B$11,INT((ROW()-2)/49)+1))</f>
        <v/>
      </c>
      <c r="B43" s="26" t="str">
        <f>IF($A43="","",INDEX('Mis Vencimientos'!$C$2:$C$11,INT((ROW()-2)/49)+1))</f>
        <v/>
      </c>
      <c r="C43" s="26" t="str">
        <f>IF($A43="","",INDEX('Mis Vencimientos'!$D$1:$AZ$1,1,MOD(ROW()-2,49)+1))</f>
        <v/>
      </c>
      <c r="D43" s="27" t="str">
        <f>IF($A43="","",INDEX('Mis Vencimientos'!$D$2:$AZ$11,INT((ROW()-2)/49)+1,MOD(ROW()-2,49)+1))</f>
        <v/>
      </c>
      <c r="E43" s="28" t="str">
        <f t="shared" ca="1" si="0"/>
        <v/>
      </c>
      <c r="F43" s="26" t="str">
        <f t="shared" ca="1" si="1"/>
        <v/>
      </c>
      <c r="G43" s="26" t="str">
        <f t="shared" si="2"/>
        <v/>
      </c>
      <c r="H43" s="26" t="str">
        <f t="shared" si="3"/>
        <v/>
      </c>
    </row>
    <row r="44" spans="1:8" x14ac:dyDescent="0.25">
      <c r="A44" s="26" t="str">
        <f>IF(INDEX('Mis Vencimientos'!$B$2:$B$11,INT((ROW()-2)/49)+1)="","",INDEX('Mis Vencimientos'!$B$2:$B$11,INT((ROW()-2)/49)+1))</f>
        <v/>
      </c>
      <c r="B44" s="26" t="str">
        <f>IF($A44="","",INDEX('Mis Vencimientos'!$C$2:$C$11,INT((ROW()-2)/49)+1))</f>
        <v/>
      </c>
      <c r="C44" s="26" t="str">
        <f>IF($A44="","",INDEX('Mis Vencimientos'!$D$1:$AZ$1,1,MOD(ROW()-2,49)+1))</f>
        <v/>
      </c>
      <c r="D44" s="27" t="str">
        <f>IF($A44="","",INDEX('Mis Vencimientos'!$D$2:$AZ$11,INT((ROW()-2)/49)+1,MOD(ROW()-2,49)+1))</f>
        <v/>
      </c>
      <c r="E44" s="28" t="str">
        <f t="shared" ca="1" si="0"/>
        <v/>
      </c>
      <c r="F44" s="26" t="str">
        <f t="shared" ca="1" si="1"/>
        <v/>
      </c>
      <c r="G44" s="26" t="str">
        <f t="shared" si="2"/>
        <v/>
      </c>
      <c r="H44" s="26" t="str">
        <f t="shared" si="3"/>
        <v/>
      </c>
    </row>
    <row r="45" spans="1:8" x14ac:dyDescent="0.25">
      <c r="A45" s="26" t="str">
        <f>IF(INDEX('Mis Vencimientos'!$B$2:$B$11,INT((ROW()-2)/49)+1)="","",INDEX('Mis Vencimientos'!$B$2:$B$11,INT((ROW()-2)/49)+1))</f>
        <v/>
      </c>
      <c r="B45" s="26" t="str">
        <f>IF($A45="","",INDEX('Mis Vencimientos'!$C$2:$C$11,INT((ROW()-2)/49)+1))</f>
        <v/>
      </c>
      <c r="C45" s="26" t="str">
        <f>IF($A45="","",INDEX('Mis Vencimientos'!$D$1:$AZ$1,1,MOD(ROW()-2,49)+1))</f>
        <v/>
      </c>
      <c r="D45" s="27" t="str">
        <f>IF($A45="","",INDEX('Mis Vencimientos'!$D$2:$AZ$11,INT((ROW()-2)/49)+1,MOD(ROW()-2,49)+1))</f>
        <v/>
      </c>
      <c r="E45" s="28" t="str">
        <f t="shared" ca="1" si="0"/>
        <v/>
      </c>
      <c r="F45" s="26" t="str">
        <f t="shared" ca="1" si="1"/>
        <v/>
      </c>
      <c r="G45" s="26" t="str">
        <f t="shared" si="2"/>
        <v/>
      </c>
      <c r="H45" s="26" t="str">
        <f t="shared" si="3"/>
        <v/>
      </c>
    </row>
    <row r="46" spans="1:8" x14ac:dyDescent="0.25">
      <c r="A46" s="26" t="str">
        <f>IF(INDEX('Mis Vencimientos'!$B$2:$B$11,INT((ROW()-2)/49)+1)="","",INDEX('Mis Vencimientos'!$B$2:$B$11,INT((ROW()-2)/49)+1))</f>
        <v/>
      </c>
      <c r="B46" s="26" t="str">
        <f>IF($A46="","",INDEX('Mis Vencimientos'!$C$2:$C$11,INT((ROW()-2)/49)+1))</f>
        <v/>
      </c>
      <c r="C46" s="26" t="str">
        <f>IF($A46="","",INDEX('Mis Vencimientos'!$D$1:$AZ$1,1,MOD(ROW()-2,49)+1))</f>
        <v/>
      </c>
      <c r="D46" s="27" t="str">
        <f>IF($A46="","",INDEX('Mis Vencimientos'!$D$2:$AZ$11,INT((ROW()-2)/49)+1,MOD(ROW()-2,49)+1))</f>
        <v/>
      </c>
      <c r="E46" s="28" t="str">
        <f t="shared" ca="1" si="0"/>
        <v/>
      </c>
      <c r="F46" s="26" t="str">
        <f t="shared" ca="1" si="1"/>
        <v/>
      </c>
      <c r="G46" s="26" t="str">
        <f t="shared" si="2"/>
        <v/>
      </c>
      <c r="H46" s="26" t="str">
        <f t="shared" si="3"/>
        <v/>
      </c>
    </row>
    <row r="47" spans="1:8" x14ac:dyDescent="0.25">
      <c r="A47" s="26" t="str">
        <f>IF(INDEX('Mis Vencimientos'!$B$2:$B$11,INT((ROW()-2)/49)+1)="","",INDEX('Mis Vencimientos'!$B$2:$B$11,INT((ROW()-2)/49)+1))</f>
        <v/>
      </c>
      <c r="B47" s="26" t="str">
        <f>IF($A47="","",INDEX('Mis Vencimientos'!$C$2:$C$11,INT((ROW()-2)/49)+1))</f>
        <v/>
      </c>
      <c r="C47" s="26" t="str">
        <f>IF($A47="","",INDEX('Mis Vencimientos'!$D$1:$AZ$1,1,MOD(ROW()-2,49)+1))</f>
        <v/>
      </c>
      <c r="D47" s="27" t="str">
        <f>IF($A47="","",INDEX('Mis Vencimientos'!$D$2:$AZ$11,INT((ROW()-2)/49)+1,MOD(ROW()-2,49)+1))</f>
        <v/>
      </c>
      <c r="E47" s="28" t="str">
        <f t="shared" ca="1" si="0"/>
        <v/>
      </c>
      <c r="F47" s="26" t="str">
        <f t="shared" ca="1" si="1"/>
        <v/>
      </c>
      <c r="G47" s="26" t="str">
        <f t="shared" si="2"/>
        <v/>
      </c>
      <c r="H47" s="26" t="str">
        <f t="shared" si="3"/>
        <v/>
      </c>
    </row>
    <row r="48" spans="1:8" x14ac:dyDescent="0.25">
      <c r="A48" s="26" t="str">
        <f>IF(INDEX('Mis Vencimientos'!$B$2:$B$11,INT((ROW()-2)/49)+1)="","",INDEX('Mis Vencimientos'!$B$2:$B$11,INT((ROW()-2)/49)+1))</f>
        <v/>
      </c>
      <c r="B48" s="26" t="str">
        <f>IF($A48="","",INDEX('Mis Vencimientos'!$C$2:$C$11,INT((ROW()-2)/49)+1))</f>
        <v/>
      </c>
      <c r="C48" s="26" t="str">
        <f>IF($A48="","",INDEX('Mis Vencimientos'!$D$1:$AZ$1,1,MOD(ROW()-2,49)+1))</f>
        <v/>
      </c>
      <c r="D48" s="27" t="str">
        <f>IF($A48="","",INDEX('Mis Vencimientos'!$D$2:$AZ$11,INT((ROW()-2)/49)+1,MOD(ROW()-2,49)+1))</f>
        <v/>
      </c>
      <c r="E48" s="28" t="str">
        <f t="shared" ca="1" si="0"/>
        <v/>
      </c>
      <c r="F48" s="26" t="str">
        <f t="shared" ca="1" si="1"/>
        <v/>
      </c>
      <c r="G48" s="26" t="str">
        <f t="shared" si="2"/>
        <v/>
      </c>
      <c r="H48" s="26" t="str">
        <f t="shared" si="3"/>
        <v/>
      </c>
    </row>
    <row r="49" spans="1:8" x14ac:dyDescent="0.25">
      <c r="A49" s="26" t="str">
        <f>IF(INDEX('Mis Vencimientos'!$B$2:$B$11,INT((ROW()-2)/49)+1)="","",INDEX('Mis Vencimientos'!$B$2:$B$11,INT((ROW()-2)/49)+1))</f>
        <v/>
      </c>
      <c r="B49" s="26" t="str">
        <f>IF($A49="","",INDEX('Mis Vencimientos'!$C$2:$C$11,INT((ROW()-2)/49)+1))</f>
        <v/>
      </c>
      <c r="C49" s="26" t="str">
        <f>IF($A49="","",INDEX('Mis Vencimientos'!$D$1:$AZ$1,1,MOD(ROW()-2,49)+1))</f>
        <v/>
      </c>
      <c r="D49" s="27" t="str">
        <f>IF($A49="","",INDEX('Mis Vencimientos'!$D$2:$AZ$11,INT((ROW()-2)/49)+1,MOD(ROW()-2,49)+1))</f>
        <v/>
      </c>
      <c r="E49" s="28" t="str">
        <f t="shared" ca="1" si="0"/>
        <v/>
      </c>
      <c r="F49" s="26" t="str">
        <f t="shared" ca="1" si="1"/>
        <v/>
      </c>
      <c r="G49" s="26" t="str">
        <f t="shared" si="2"/>
        <v/>
      </c>
      <c r="H49" s="26" t="str">
        <f t="shared" si="3"/>
        <v/>
      </c>
    </row>
    <row r="50" spans="1:8" x14ac:dyDescent="0.25">
      <c r="A50" s="26" t="str">
        <f>IF(INDEX('Mis Vencimientos'!$B$2:$B$11,INT((ROW()-2)/49)+1)="","",INDEX('Mis Vencimientos'!$B$2:$B$11,INT((ROW()-2)/49)+1))</f>
        <v/>
      </c>
      <c r="B50" s="26" t="str">
        <f>IF($A50="","",INDEX('Mis Vencimientos'!$C$2:$C$11,INT((ROW()-2)/49)+1))</f>
        <v/>
      </c>
      <c r="C50" s="26" t="str">
        <f>IF($A50="","",INDEX('Mis Vencimientos'!$D$1:$AZ$1,1,MOD(ROW()-2,49)+1))</f>
        <v/>
      </c>
      <c r="D50" s="27" t="str">
        <f>IF($A50="","",INDEX('Mis Vencimientos'!$D$2:$AZ$11,INT((ROW()-2)/49)+1,MOD(ROW()-2,49)+1))</f>
        <v/>
      </c>
      <c r="E50" s="28" t="str">
        <f t="shared" ca="1" si="0"/>
        <v/>
      </c>
      <c r="F50" s="26" t="str">
        <f t="shared" ca="1" si="1"/>
        <v/>
      </c>
      <c r="G50" s="26" t="str">
        <f t="shared" si="2"/>
        <v/>
      </c>
      <c r="H50" s="26" t="str">
        <f t="shared" si="3"/>
        <v/>
      </c>
    </row>
    <row r="51" spans="1:8" x14ac:dyDescent="0.25">
      <c r="A51" s="26" t="str">
        <f>IF(INDEX('Mis Vencimientos'!$B$2:$B$11,INT((ROW()-2)/49)+1)="","",INDEX('Mis Vencimientos'!$B$2:$B$11,INT((ROW()-2)/49)+1))</f>
        <v/>
      </c>
      <c r="B51" s="26" t="str">
        <f>IF($A51="","",INDEX('Mis Vencimientos'!$C$2:$C$11,INT((ROW()-2)/49)+1))</f>
        <v/>
      </c>
      <c r="C51" s="26" t="str">
        <f>IF($A51="","",INDEX('Mis Vencimientos'!$D$1:$AZ$1,1,MOD(ROW()-2,49)+1))</f>
        <v/>
      </c>
      <c r="D51" s="27" t="str">
        <f>IF($A51="","",INDEX('Mis Vencimientos'!$D$2:$AZ$11,INT((ROW()-2)/49)+1,MOD(ROW()-2,49)+1))</f>
        <v/>
      </c>
      <c r="E51" s="28" t="str">
        <f t="shared" ca="1" si="0"/>
        <v/>
      </c>
      <c r="F51" s="26" t="str">
        <f t="shared" ca="1" si="1"/>
        <v/>
      </c>
      <c r="G51" s="26" t="str">
        <f t="shared" si="2"/>
        <v/>
      </c>
      <c r="H51" s="26" t="str">
        <f t="shared" si="3"/>
        <v/>
      </c>
    </row>
    <row r="52" spans="1:8" x14ac:dyDescent="0.25">
      <c r="A52" s="26" t="str">
        <f>IF(INDEX('Mis Vencimientos'!$B$2:$B$11,INT((ROW()-2)/49)+1)="","",INDEX('Mis Vencimientos'!$B$2:$B$11,INT((ROW()-2)/49)+1))</f>
        <v/>
      </c>
      <c r="B52" s="26" t="str">
        <f>IF($A52="","",INDEX('Mis Vencimientos'!$C$2:$C$11,INT((ROW()-2)/49)+1))</f>
        <v/>
      </c>
      <c r="C52" s="26" t="str">
        <f>IF($A52="","",INDEX('Mis Vencimientos'!$D$1:$AZ$1,1,MOD(ROW()-2,49)+1))</f>
        <v/>
      </c>
      <c r="D52" s="27" t="str">
        <f>IF($A52="","",INDEX('Mis Vencimientos'!$D$2:$AZ$11,INT((ROW()-2)/49)+1,MOD(ROW()-2,49)+1))</f>
        <v/>
      </c>
      <c r="E52" s="28" t="str">
        <f t="shared" ca="1" si="0"/>
        <v/>
      </c>
      <c r="F52" s="26" t="str">
        <f t="shared" ca="1" si="1"/>
        <v/>
      </c>
      <c r="G52" s="26" t="str">
        <f t="shared" si="2"/>
        <v/>
      </c>
      <c r="H52" s="26" t="str">
        <f t="shared" si="3"/>
        <v/>
      </c>
    </row>
    <row r="53" spans="1:8" x14ac:dyDescent="0.25">
      <c r="A53" s="26" t="str">
        <f>IF(INDEX('Mis Vencimientos'!$B$2:$B$11,INT((ROW()-2)/49)+1)="","",INDEX('Mis Vencimientos'!$B$2:$B$11,INT((ROW()-2)/49)+1))</f>
        <v/>
      </c>
      <c r="B53" s="26" t="str">
        <f>IF($A53="","",INDEX('Mis Vencimientos'!$C$2:$C$11,INT((ROW()-2)/49)+1))</f>
        <v/>
      </c>
      <c r="C53" s="26" t="str">
        <f>IF($A53="","",INDEX('Mis Vencimientos'!$D$1:$AZ$1,1,MOD(ROW()-2,49)+1))</f>
        <v/>
      </c>
      <c r="D53" s="27" t="str">
        <f>IF($A53="","",INDEX('Mis Vencimientos'!$D$2:$AZ$11,INT((ROW()-2)/49)+1,MOD(ROW()-2,49)+1))</f>
        <v/>
      </c>
      <c r="E53" s="28" t="str">
        <f t="shared" ca="1" si="0"/>
        <v/>
      </c>
      <c r="F53" s="26" t="str">
        <f t="shared" ca="1" si="1"/>
        <v/>
      </c>
      <c r="G53" s="26" t="str">
        <f t="shared" si="2"/>
        <v/>
      </c>
      <c r="H53" s="26" t="str">
        <f t="shared" si="3"/>
        <v/>
      </c>
    </row>
    <row r="54" spans="1:8" x14ac:dyDescent="0.25">
      <c r="A54" s="26" t="str">
        <f>IF(INDEX('Mis Vencimientos'!$B$2:$B$11,INT((ROW()-2)/49)+1)="","",INDEX('Mis Vencimientos'!$B$2:$B$11,INT((ROW()-2)/49)+1))</f>
        <v/>
      </c>
      <c r="B54" s="26" t="str">
        <f>IF($A54="","",INDEX('Mis Vencimientos'!$C$2:$C$11,INT((ROW()-2)/49)+1))</f>
        <v/>
      </c>
      <c r="C54" s="26" t="str">
        <f>IF($A54="","",INDEX('Mis Vencimientos'!$D$1:$AZ$1,1,MOD(ROW()-2,49)+1))</f>
        <v/>
      </c>
      <c r="D54" s="27" t="str">
        <f>IF($A54="","",INDEX('Mis Vencimientos'!$D$2:$AZ$11,INT((ROW()-2)/49)+1,MOD(ROW()-2,49)+1))</f>
        <v/>
      </c>
      <c r="E54" s="28" t="str">
        <f t="shared" ca="1" si="0"/>
        <v/>
      </c>
      <c r="F54" s="26" t="str">
        <f t="shared" ca="1" si="1"/>
        <v/>
      </c>
      <c r="G54" s="26" t="str">
        <f t="shared" si="2"/>
        <v/>
      </c>
      <c r="H54" s="26" t="str">
        <f t="shared" si="3"/>
        <v/>
      </c>
    </row>
    <row r="55" spans="1:8" x14ac:dyDescent="0.25">
      <c r="A55" s="26" t="str">
        <f>IF(INDEX('Mis Vencimientos'!$B$2:$B$11,INT((ROW()-2)/49)+1)="","",INDEX('Mis Vencimientos'!$B$2:$B$11,INT((ROW()-2)/49)+1))</f>
        <v/>
      </c>
      <c r="B55" s="26" t="str">
        <f>IF($A55="","",INDEX('Mis Vencimientos'!$C$2:$C$11,INT((ROW()-2)/49)+1))</f>
        <v/>
      </c>
      <c r="C55" s="26" t="str">
        <f>IF($A55="","",INDEX('Mis Vencimientos'!$D$1:$AZ$1,1,MOD(ROW()-2,49)+1))</f>
        <v/>
      </c>
      <c r="D55" s="27" t="str">
        <f>IF($A55="","",INDEX('Mis Vencimientos'!$D$2:$AZ$11,INT((ROW()-2)/49)+1,MOD(ROW()-2,49)+1))</f>
        <v/>
      </c>
      <c r="E55" s="28" t="str">
        <f t="shared" ca="1" si="0"/>
        <v/>
      </c>
      <c r="F55" s="26" t="str">
        <f t="shared" ca="1" si="1"/>
        <v/>
      </c>
      <c r="G55" s="26" t="str">
        <f t="shared" si="2"/>
        <v/>
      </c>
      <c r="H55" s="26" t="str">
        <f t="shared" si="3"/>
        <v/>
      </c>
    </row>
    <row r="56" spans="1:8" x14ac:dyDescent="0.25">
      <c r="A56" s="26" t="str">
        <f>IF(INDEX('Mis Vencimientos'!$B$2:$B$11,INT((ROW()-2)/49)+1)="","",INDEX('Mis Vencimientos'!$B$2:$B$11,INT((ROW()-2)/49)+1))</f>
        <v/>
      </c>
      <c r="B56" s="26" t="str">
        <f>IF($A56="","",INDEX('Mis Vencimientos'!$C$2:$C$11,INT((ROW()-2)/49)+1))</f>
        <v/>
      </c>
      <c r="C56" s="26" t="str">
        <f>IF($A56="","",INDEX('Mis Vencimientos'!$D$1:$AZ$1,1,MOD(ROW()-2,49)+1))</f>
        <v/>
      </c>
      <c r="D56" s="27" t="str">
        <f>IF($A56="","",INDEX('Mis Vencimientos'!$D$2:$AZ$11,INT((ROW()-2)/49)+1,MOD(ROW()-2,49)+1))</f>
        <v/>
      </c>
      <c r="E56" s="28" t="str">
        <f t="shared" ca="1" si="0"/>
        <v/>
      </c>
      <c r="F56" s="26" t="str">
        <f t="shared" ca="1" si="1"/>
        <v/>
      </c>
      <c r="G56" s="26" t="str">
        <f t="shared" si="2"/>
        <v/>
      </c>
      <c r="H56" s="26" t="str">
        <f t="shared" si="3"/>
        <v/>
      </c>
    </row>
    <row r="57" spans="1:8" x14ac:dyDescent="0.25">
      <c r="A57" s="26" t="str">
        <f>IF(INDEX('Mis Vencimientos'!$B$2:$B$11,INT((ROW()-2)/49)+1)="","",INDEX('Mis Vencimientos'!$B$2:$B$11,INT((ROW()-2)/49)+1))</f>
        <v/>
      </c>
      <c r="B57" s="26" t="str">
        <f>IF($A57="","",INDEX('Mis Vencimientos'!$C$2:$C$11,INT((ROW()-2)/49)+1))</f>
        <v/>
      </c>
      <c r="C57" s="26" t="str">
        <f>IF($A57="","",INDEX('Mis Vencimientos'!$D$1:$AZ$1,1,MOD(ROW()-2,49)+1))</f>
        <v/>
      </c>
      <c r="D57" s="27" t="str">
        <f>IF($A57="","",INDEX('Mis Vencimientos'!$D$2:$AZ$11,INT((ROW()-2)/49)+1,MOD(ROW()-2,49)+1))</f>
        <v/>
      </c>
      <c r="E57" s="28" t="str">
        <f t="shared" ca="1" si="0"/>
        <v/>
      </c>
      <c r="F57" s="26" t="str">
        <f t="shared" ca="1" si="1"/>
        <v/>
      </c>
      <c r="G57" s="26" t="str">
        <f t="shared" si="2"/>
        <v/>
      </c>
      <c r="H57" s="26" t="str">
        <f t="shared" si="3"/>
        <v/>
      </c>
    </row>
    <row r="58" spans="1:8" x14ac:dyDescent="0.25">
      <c r="A58" s="26" t="str">
        <f>IF(INDEX('Mis Vencimientos'!$B$2:$B$11,INT((ROW()-2)/49)+1)="","",INDEX('Mis Vencimientos'!$B$2:$B$11,INT((ROW()-2)/49)+1))</f>
        <v/>
      </c>
      <c r="B58" s="26" t="str">
        <f>IF($A58="","",INDEX('Mis Vencimientos'!$C$2:$C$11,INT((ROW()-2)/49)+1))</f>
        <v/>
      </c>
      <c r="C58" s="26" t="str">
        <f>IF($A58="","",INDEX('Mis Vencimientos'!$D$1:$AZ$1,1,MOD(ROW()-2,49)+1))</f>
        <v/>
      </c>
      <c r="D58" s="27" t="str">
        <f>IF($A58="","",INDEX('Mis Vencimientos'!$D$2:$AZ$11,INT((ROW()-2)/49)+1,MOD(ROW()-2,49)+1))</f>
        <v/>
      </c>
      <c r="E58" s="28" t="str">
        <f t="shared" ca="1" si="0"/>
        <v/>
      </c>
      <c r="F58" s="26" t="str">
        <f t="shared" ca="1" si="1"/>
        <v/>
      </c>
      <c r="G58" s="26" t="str">
        <f t="shared" si="2"/>
        <v/>
      </c>
      <c r="H58" s="26" t="str">
        <f t="shared" si="3"/>
        <v/>
      </c>
    </row>
    <row r="59" spans="1:8" x14ac:dyDescent="0.25">
      <c r="A59" s="26" t="str">
        <f>IF(INDEX('Mis Vencimientos'!$B$2:$B$11,INT((ROW()-2)/49)+1)="","",INDEX('Mis Vencimientos'!$B$2:$B$11,INT((ROW()-2)/49)+1))</f>
        <v/>
      </c>
      <c r="B59" s="26" t="str">
        <f>IF($A59="","",INDEX('Mis Vencimientos'!$C$2:$C$11,INT((ROW()-2)/49)+1))</f>
        <v/>
      </c>
      <c r="C59" s="26" t="str">
        <f>IF($A59="","",INDEX('Mis Vencimientos'!$D$1:$AZ$1,1,MOD(ROW()-2,49)+1))</f>
        <v/>
      </c>
      <c r="D59" s="27" t="str">
        <f>IF($A59="","",INDEX('Mis Vencimientos'!$D$2:$AZ$11,INT((ROW()-2)/49)+1,MOD(ROW()-2,49)+1))</f>
        <v/>
      </c>
      <c r="E59" s="28" t="str">
        <f t="shared" ca="1" si="0"/>
        <v/>
      </c>
      <c r="F59" s="26" t="str">
        <f t="shared" ca="1" si="1"/>
        <v/>
      </c>
      <c r="G59" s="26" t="str">
        <f t="shared" si="2"/>
        <v/>
      </c>
      <c r="H59" s="26" t="str">
        <f t="shared" si="3"/>
        <v/>
      </c>
    </row>
    <row r="60" spans="1:8" x14ac:dyDescent="0.25">
      <c r="A60" s="26" t="str">
        <f>IF(INDEX('Mis Vencimientos'!$B$2:$B$11,INT((ROW()-2)/49)+1)="","",INDEX('Mis Vencimientos'!$B$2:$B$11,INT((ROW()-2)/49)+1))</f>
        <v/>
      </c>
      <c r="B60" s="26" t="str">
        <f>IF($A60="","",INDEX('Mis Vencimientos'!$C$2:$C$11,INT((ROW()-2)/49)+1))</f>
        <v/>
      </c>
      <c r="C60" s="26" t="str">
        <f>IF($A60="","",INDEX('Mis Vencimientos'!$D$1:$AZ$1,1,MOD(ROW()-2,49)+1))</f>
        <v/>
      </c>
      <c r="D60" s="27" t="str">
        <f>IF($A60="","",INDEX('Mis Vencimientos'!$D$2:$AZ$11,INT((ROW()-2)/49)+1,MOD(ROW()-2,49)+1))</f>
        <v/>
      </c>
      <c r="E60" s="28" t="str">
        <f t="shared" ca="1" si="0"/>
        <v/>
      </c>
      <c r="F60" s="26" t="str">
        <f t="shared" ca="1" si="1"/>
        <v/>
      </c>
      <c r="G60" s="26" t="str">
        <f t="shared" si="2"/>
        <v/>
      </c>
      <c r="H60" s="26" t="str">
        <f t="shared" si="3"/>
        <v/>
      </c>
    </row>
    <row r="61" spans="1:8" x14ac:dyDescent="0.25">
      <c r="A61" s="26" t="str">
        <f>IF(INDEX('Mis Vencimientos'!$B$2:$B$11,INT((ROW()-2)/49)+1)="","",INDEX('Mis Vencimientos'!$B$2:$B$11,INT((ROW()-2)/49)+1))</f>
        <v/>
      </c>
      <c r="B61" s="26" t="str">
        <f>IF($A61="","",INDEX('Mis Vencimientos'!$C$2:$C$11,INT((ROW()-2)/49)+1))</f>
        <v/>
      </c>
      <c r="C61" s="26" t="str">
        <f>IF($A61="","",INDEX('Mis Vencimientos'!$D$1:$AZ$1,1,MOD(ROW()-2,49)+1))</f>
        <v/>
      </c>
      <c r="D61" s="27" t="str">
        <f>IF($A61="","",INDEX('Mis Vencimientos'!$D$2:$AZ$11,INT((ROW()-2)/49)+1,MOD(ROW()-2,49)+1))</f>
        <v/>
      </c>
      <c r="E61" s="28" t="str">
        <f t="shared" ca="1" si="0"/>
        <v/>
      </c>
      <c r="F61" s="26" t="str">
        <f t="shared" ca="1" si="1"/>
        <v/>
      </c>
      <c r="G61" s="26" t="str">
        <f t="shared" si="2"/>
        <v/>
      </c>
      <c r="H61" s="26" t="str">
        <f t="shared" si="3"/>
        <v/>
      </c>
    </row>
    <row r="62" spans="1:8" x14ac:dyDescent="0.25">
      <c r="A62" s="26" t="str">
        <f>IF(INDEX('Mis Vencimientos'!$B$2:$B$11,INT((ROW()-2)/49)+1)="","",INDEX('Mis Vencimientos'!$B$2:$B$11,INT((ROW()-2)/49)+1))</f>
        <v/>
      </c>
      <c r="B62" s="26" t="str">
        <f>IF($A62="","",INDEX('Mis Vencimientos'!$C$2:$C$11,INT((ROW()-2)/49)+1))</f>
        <v/>
      </c>
      <c r="C62" s="26" t="str">
        <f>IF($A62="","",INDEX('Mis Vencimientos'!$D$1:$AZ$1,1,MOD(ROW()-2,49)+1))</f>
        <v/>
      </c>
      <c r="D62" s="27" t="str">
        <f>IF($A62="","",INDEX('Mis Vencimientos'!$D$2:$AZ$11,INT((ROW()-2)/49)+1,MOD(ROW()-2,49)+1))</f>
        <v/>
      </c>
      <c r="E62" s="28" t="str">
        <f t="shared" ca="1" si="0"/>
        <v/>
      </c>
      <c r="F62" s="26" t="str">
        <f t="shared" ca="1" si="1"/>
        <v/>
      </c>
      <c r="G62" s="26" t="str">
        <f t="shared" si="2"/>
        <v/>
      </c>
      <c r="H62" s="26" t="str">
        <f t="shared" si="3"/>
        <v/>
      </c>
    </row>
    <row r="63" spans="1:8" x14ac:dyDescent="0.25">
      <c r="A63" s="26" t="str">
        <f>IF(INDEX('Mis Vencimientos'!$B$2:$B$11,INT((ROW()-2)/49)+1)="","",INDEX('Mis Vencimientos'!$B$2:$B$11,INT((ROW()-2)/49)+1))</f>
        <v/>
      </c>
      <c r="B63" s="26" t="str">
        <f>IF($A63="","",INDEX('Mis Vencimientos'!$C$2:$C$11,INT((ROW()-2)/49)+1))</f>
        <v/>
      </c>
      <c r="C63" s="26" t="str">
        <f>IF($A63="","",INDEX('Mis Vencimientos'!$D$1:$AZ$1,1,MOD(ROW()-2,49)+1))</f>
        <v/>
      </c>
      <c r="D63" s="27" t="str">
        <f>IF($A63="","",INDEX('Mis Vencimientos'!$D$2:$AZ$11,INT((ROW()-2)/49)+1,MOD(ROW()-2,49)+1))</f>
        <v/>
      </c>
      <c r="E63" s="28" t="str">
        <f t="shared" ca="1" si="0"/>
        <v/>
      </c>
      <c r="F63" s="26" t="str">
        <f t="shared" ca="1" si="1"/>
        <v/>
      </c>
      <c r="G63" s="26" t="str">
        <f t="shared" si="2"/>
        <v/>
      </c>
      <c r="H63" s="26" t="str">
        <f t="shared" si="3"/>
        <v/>
      </c>
    </row>
    <row r="64" spans="1:8" x14ac:dyDescent="0.25">
      <c r="A64" s="26" t="str">
        <f>IF(INDEX('Mis Vencimientos'!$B$2:$B$11,INT((ROW()-2)/49)+1)="","",INDEX('Mis Vencimientos'!$B$2:$B$11,INT((ROW()-2)/49)+1))</f>
        <v/>
      </c>
      <c r="B64" s="26" t="str">
        <f>IF($A64="","",INDEX('Mis Vencimientos'!$C$2:$C$11,INT((ROW()-2)/49)+1))</f>
        <v/>
      </c>
      <c r="C64" s="26" t="str">
        <f>IF($A64="","",INDEX('Mis Vencimientos'!$D$1:$AZ$1,1,MOD(ROW()-2,49)+1))</f>
        <v/>
      </c>
      <c r="D64" s="27" t="str">
        <f>IF($A64="","",INDEX('Mis Vencimientos'!$D$2:$AZ$11,INT((ROW()-2)/49)+1,MOD(ROW()-2,49)+1))</f>
        <v/>
      </c>
      <c r="E64" s="28" t="str">
        <f t="shared" ca="1" si="0"/>
        <v/>
      </c>
      <c r="F64" s="26" t="str">
        <f t="shared" ca="1" si="1"/>
        <v/>
      </c>
      <c r="G64" s="26" t="str">
        <f t="shared" si="2"/>
        <v/>
      </c>
      <c r="H64" s="26" t="str">
        <f t="shared" si="3"/>
        <v/>
      </c>
    </row>
    <row r="65" spans="1:8" x14ac:dyDescent="0.25">
      <c r="A65" s="26" t="str">
        <f>IF(INDEX('Mis Vencimientos'!$B$2:$B$11,INT((ROW()-2)/49)+1)="","",INDEX('Mis Vencimientos'!$B$2:$B$11,INT((ROW()-2)/49)+1))</f>
        <v/>
      </c>
      <c r="B65" s="26" t="str">
        <f>IF($A65="","",INDEX('Mis Vencimientos'!$C$2:$C$11,INT((ROW()-2)/49)+1))</f>
        <v/>
      </c>
      <c r="C65" s="26" t="str">
        <f>IF($A65="","",INDEX('Mis Vencimientos'!$D$1:$AZ$1,1,MOD(ROW()-2,49)+1))</f>
        <v/>
      </c>
      <c r="D65" s="27" t="str">
        <f>IF($A65="","",INDEX('Mis Vencimientos'!$D$2:$AZ$11,INT((ROW()-2)/49)+1,MOD(ROW()-2,49)+1))</f>
        <v/>
      </c>
      <c r="E65" s="28" t="str">
        <f t="shared" ca="1" si="0"/>
        <v/>
      </c>
      <c r="F65" s="26" t="str">
        <f t="shared" ca="1" si="1"/>
        <v/>
      </c>
      <c r="G65" s="26" t="str">
        <f t="shared" si="2"/>
        <v/>
      </c>
      <c r="H65" s="26" t="str">
        <f t="shared" si="3"/>
        <v/>
      </c>
    </row>
    <row r="66" spans="1:8" x14ac:dyDescent="0.25">
      <c r="A66" s="26" t="str">
        <f>IF(INDEX('Mis Vencimientos'!$B$2:$B$11,INT((ROW()-2)/49)+1)="","",INDEX('Mis Vencimientos'!$B$2:$B$11,INT((ROW()-2)/49)+1))</f>
        <v/>
      </c>
      <c r="B66" s="26" t="str">
        <f>IF($A66="","",INDEX('Mis Vencimientos'!$C$2:$C$11,INT((ROW()-2)/49)+1))</f>
        <v/>
      </c>
      <c r="C66" s="26" t="str">
        <f>IF($A66="","",INDEX('Mis Vencimientos'!$D$1:$AZ$1,1,MOD(ROW()-2,49)+1))</f>
        <v/>
      </c>
      <c r="D66" s="27" t="str">
        <f>IF($A66="","",INDEX('Mis Vencimientos'!$D$2:$AZ$11,INT((ROW()-2)/49)+1,MOD(ROW()-2,49)+1))</f>
        <v/>
      </c>
      <c r="E66" s="28" t="str">
        <f t="shared" ref="E66:E129" ca="1" si="4">IF($D66="","",$D66-TODAY())</f>
        <v/>
      </c>
      <c r="F66" s="26" t="str">
        <f t="shared" ref="F66:F129" ca="1" si="5">IF($D66="","",IF($D66&lt;TODAY(),"Vencido",IF($D66=TODAY(),"Vence hoy",IF($D66&lt;=TODAY()+5,"≤ 5 días",IF($D66&lt;=TODAY()+15,"≤ 15 días","&gt; 15 días")))))</f>
        <v/>
      </c>
      <c r="G66" s="26" t="str">
        <f t="shared" ref="G66:G129" si="6">IF($C66="","",IF(LEFT($C66,5)="Renta","Renta",IF(LEFT($C66,3)="RST","RST",IF(LEFT($C66,7)="Retefte","Retención",IF(LEFT($C66,3)="IVA","IVA",IF(LEFT($C66,8)="Exógena","Exógena",IF(LEFT($C66,10)="Patrimonio","Patrimonio",IF(LEFT($C66,7)="ReteICA","ReteICA",IF(LEFT($C66,3)="ICA","ICA","Otros")))))))))</f>
        <v/>
      </c>
      <c r="H66" s="26" t="str">
        <f t="shared" ref="H66:H129" si="7">IF($D66="","",CHOOSE(MONTH($D66),"Enero","Febrero","Marzo","Abril","Mayo","Junio","Julio","Agosto","Septiembre","Octubre","Noviembre","Diciembre"))</f>
        <v/>
      </c>
    </row>
    <row r="67" spans="1:8" x14ac:dyDescent="0.25">
      <c r="A67" s="26" t="str">
        <f>IF(INDEX('Mis Vencimientos'!$B$2:$B$11,INT((ROW()-2)/49)+1)="","",INDEX('Mis Vencimientos'!$B$2:$B$11,INT((ROW()-2)/49)+1))</f>
        <v/>
      </c>
      <c r="B67" s="26" t="str">
        <f>IF($A67="","",INDEX('Mis Vencimientos'!$C$2:$C$11,INT((ROW()-2)/49)+1))</f>
        <v/>
      </c>
      <c r="C67" s="26" t="str">
        <f>IF($A67="","",INDEX('Mis Vencimientos'!$D$1:$AZ$1,1,MOD(ROW()-2,49)+1))</f>
        <v/>
      </c>
      <c r="D67" s="27" t="str">
        <f>IF($A67="","",INDEX('Mis Vencimientos'!$D$2:$AZ$11,INT((ROW()-2)/49)+1,MOD(ROW()-2,49)+1))</f>
        <v/>
      </c>
      <c r="E67" s="28" t="str">
        <f t="shared" ca="1" si="4"/>
        <v/>
      </c>
      <c r="F67" s="26" t="str">
        <f t="shared" ca="1" si="5"/>
        <v/>
      </c>
      <c r="G67" s="26" t="str">
        <f t="shared" si="6"/>
        <v/>
      </c>
      <c r="H67" s="26" t="str">
        <f t="shared" si="7"/>
        <v/>
      </c>
    </row>
    <row r="68" spans="1:8" x14ac:dyDescent="0.25">
      <c r="A68" s="26" t="str">
        <f>IF(INDEX('Mis Vencimientos'!$B$2:$B$11,INT((ROW()-2)/49)+1)="","",INDEX('Mis Vencimientos'!$B$2:$B$11,INT((ROW()-2)/49)+1))</f>
        <v/>
      </c>
      <c r="B68" s="26" t="str">
        <f>IF($A68="","",INDEX('Mis Vencimientos'!$C$2:$C$11,INT((ROW()-2)/49)+1))</f>
        <v/>
      </c>
      <c r="C68" s="26" t="str">
        <f>IF($A68="","",INDEX('Mis Vencimientos'!$D$1:$AZ$1,1,MOD(ROW()-2,49)+1))</f>
        <v/>
      </c>
      <c r="D68" s="27" t="str">
        <f>IF($A68="","",INDEX('Mis Vencimientos'!$D$2:$AZ$11,INT((ROW()-2)/49)+1,MOD(ROW()-2,49)+1))</f>
        <v/>
      </c>
      <c r="E68" s="28" t="str">
        <f t="shared" ca="1" si="4"/>
        <v/>
      </c>
      <c r="F68" s="26" t="str">
        <f t="shared" ca="1" si="5"/>
        <v/>
      </c>
      <c r="G68" s="26" t="str">
        <f t="shared" si="6"/>
        <v/>
      </c>
      <c r="H68" s="26" t="str">
        <f t="shared" si="7"/>
        <v/>
      </c>
    </row>
    <row r="69" spans="1:8" x14ac:dyDescent="0.25">
      <c r="A69" s="26" t="str">
        <f>IF(INDEX('Mis Vencimientos'!$B$2:$B$11,INT((ROW()-2)/49)+1)="","",INDEX('Mis Vencimientos'!$B$2:$B$11,INT((ROW()-2)/49)+1))</f>
        <v/>
      </c>
      <c r="B69" s="26" t="str">
        <f>IF($A69="","",INDEX('Mis Vencimientos'!$C$2:$C$11,INT((ROW()-2)/49)+1))</f>
        <v/>
      </c>
      <c r="C69" s="26" t="str">
        <f>IF($A69="","",INDEX('Mis Vencimientos'!$D$1:$AZ$1,1,MOD(ROW()-2,49)+1))</f>
        <v/>
      </c>
      <c r="D69" s="27" t="str">
        <f>IF($A69="","",INDEX('Mis Vencimientos'!$D$2:$AZ$11,INT((ROW()-2)/49)+1,MOD(ROW()-2,49)+1))</f>
        <v/>
      </c>
      <c r="E69" s="28" t="str">
        <f t="shared" ca="1" si="4"/>
        <v/>
      </c>
      <c r="F69" s="26" t="str">
        <f t="shared" ca="1" si="5"/>
        <v/>
      </c>
      <c r="G69" s="26" t="str">
        <f t="shared" si="6"/>
        <v/>
      </c>
      <c r="H69" s="26" t="str">
        <f t="shared" si="7"/>
        <v/>
      </c>
    </row>
    <row r="70" spans="1:8" x14ac:dyDescent="0.25">
      <c r="A70" s="26" t="str">
        <f>IF(INDEX('Mis Vencimientos'!$B$2:$B$11,INT((ROW()-2)/49)+1)="","",INDEX('Mis Vencimientos'!$B$2:$B$11,INT((ROW()-2)/49)+1))</f>
        <v/>
      </c>
      <c r="B70" s="26" t="str">
        <f>IF($A70="","",INDEX('Mis Vencimientos'!$C$2:$C$11,INT((ROW()-2)/49)+1))</f>
        <v/>
      </c>
      <c r="C70" s="26" t="str">
        <f>IF($A70="","",INDEX('Mis Vencimientos'!$D$1:$AZ$1,1,MOD(ROW()-2,49)+1))</f>
        <v/>
      </c>
      <c r="D70" s="27" t="str">
        <f>IF($A70="","",INDEX('Mis Vencimientos'!$D$2:$AZ$11,INT((ROW()-2)/49)+1,MOD(ROW()-2,49)+1))</f>
        <v/>
      </c>
      <c r="E70" s="28" t="str">
        <f t="shared" ca="1" si="4"/>
        <v/>
      </c>
      <c r="F70" s="26" t="str">
        <f t="shared" ca="1" si="5"/>
        <v/>
      </c>
      <c r="G70" s="26" t="str">
        <f t="shared" si="6"/>
        <v/>
      </c>
      <c r="H70" s="26" t="str">
        <f t="shared" si="7"/>
        <v/>
      </c>
    </row>
    <row r="71" spans="1:8" x14ac:dyDescent="0.25">
      <c r="A71" s="26" t="str">
        <f>IF(INDEX('Mis Vencimientos'!$B$2:$B$11,INT((ROW()-2)/49)+1)="","",INDEX('Mis Vencimientos'!$B$2:$B$11,INT((ROW()-2)/49)+1))</f>
        <v/>
      </c>
      <c r="B71" s="26" t="str">
        <f>IF($A71="","",INDEX('Mis Vencimientos'!$C$2:$C$11,INT((ROW()-2)/49)+1))</f>
        <v/>
      </c>
      <c r="C71" s="26" t="str">
        <f>IF($A71="","",INDEX('Mis Vencimientos'!$D$1:$AZ$1,1,MOD(ROW()-2,49)+1))</f>
        <v/>
      </c>
      <c r="D71" s="27" t="str">
        <f>IF($A71="","",INDEX('Mis Vencimientos'!$D$2:$AZ$11,INT((ROW()-2)/49)+1,MOD(ROW()-2,49)+1))</f>
        <v/>
      </c>
      <c r="E71" s="28" t="str">
        <f t="shared" ca="1" si="4"/>
        <v/>
      </c>
      <c r="F71" s="26" t="str">
        <f t="shared" ca="1" si="5"/>
        <v/>
      </c>
      <c r="G71" s="26" t="str">
        <f t="shared" si="6"/>
        <v/>
      </c>
      <c r="H71" s="26" t="str">
        <f t="shared" si="7"/>
        <v/>
      </c>
    </row>
    <row r="72" spans="1:8" x14ac:dyDescent="0.25">
      <c r="A72" s="26" t="str">
        <f>IF(INDEX('Mis Vencimientos'!$B$2:$B$11,INT((ROW()-2)/49)+1)="","",INDEX('Mis Vencimientos'!$B$2:$B$11,INT((ROW()-2)/49)+1))</f>
        <v/>
      </c>
      <c r="B72" s="26" t="str">
        <f>IF($A72="","",INDEX('Mis Vencimientos'!$C$2:$C$11,INT((ROW()-2)/49)+1))</f>
        <v/>
      </c>
      <c r="C72" s="26" t="str">
        <f>IF($A72="","",INDEX('Mis Vencimientos'!$D$1:$AZ$1,1,MOD(ROW()-2,49)+1))</f>
        <v/>
      </c>
      <c r="D72" s="27" t="str">
        <f>IF($A72="","",INDEX('Mis Vencimientos'!$D$2:$AZ$11,INT((ROW()-2)/49)+1,MOD(ROW()-2,49)+1))</f>
        <v/>
      </c>
      <c r="E72" s="28" t="str">
        <f t="shared" ca="1" si="4"/>
        <v/>
      </c>
      <c r="F72" s="26" t="str">
        <f t="shared" ca="1" si="5"/>
        <v/>
      </c>
      <c r="G72" s="26" t="str">
        <f t="shared" si="6"/>
        <v/>
      </c>
      <c r="H72" s="26" t="str">
        <f t="shared" si="7"/>
        <v/>
      </c>
    </row>
    <row r="73" spans="1:8" x14ac:dyDescent="0.25">
      <c r="A73" s="26" t="str">
        <f>IF(INDEX('Mis Vencimientos'!$B$2:$B$11,INT((ROW()-2)/49)+1)="","",INDEX('Mis Vencimientos'!$B$2:$B$11,INT((ROW()-2)/49)+1))</f>
        <v/>
      </c>
      <c r="B73" s="26" t="str">
        <f>IF($A73="","",INDEX('Mis Vencimientos'!$C$2:$C$11,INT((ROW()-2)/49)+1))</f>
        <v/>
      </c>
      <c r="C73" s="26" t="str">
        <f>IF($A73="","",INDEX('Mis Vencimientos'!$D$1:$AZ$1,1,MOD(ROW()-2,49)+1))</f>
        <v/>
      </c>
      <c r="D73" s="27" t="str">
        <f>IF($A73="","",INDEX('Mis Vencimientos'!$D$2:$AZ$11,INT((ROW()-2)/49)+1,MOD(ROW()-2,49)+1))</f>
        <v/>
      </c>
      <c r="E73" s="28" t="str">
        <f t="shared" ca="1" si="4"/>
        <v/>
      </c>
      <c r="F73" s="26" t="str">
        <f t="shared" ca="1" si="5"/>
        <v/>
      </c>
      <c r="G73" s="26" t="str">
        <f t="shared" si="6"/>
        <v/>
      </c>
      <c r="H73" s="26" t="str">
        <f t="shared" si="7"/>
        <v/>
      </c>
    </row>
    <row r="74" spans="1:8" x14ac:dyDescent="0.25">
      <c r="A74" s="26" t="str">
        <f>IF(INDEX('Mis Vencimientos'!$B$2:$B$11,INT((ROW()-2)/49)+1)="","",INDEX('Mis Vencimientos'!$B$2:$B$11,INT((ROW()-2)/49)+1))</f>
        <v/>
      </c>
      <c r="B74" s="26" t="str">
        <f>IF($A74="","",INDEX('Mis Vencimientos'!$C$2:$C$11,INT((ROW()-2)/49)+1))</f>
        <v/>
      </c>
      <c r="C74" s="26" t="str">
        <f>IF($A74="","",INDEX('Mis Vencimientos'!$D$1:$AZ$1,1,MOD(ROW()-2,49)+1))</f>
        <v/>
      </c>
      <c r="D74" s="27" t="str">
        <f>IF($A74="","",INDEX('Mis Vencimientos'!$D$2:$AZ$11,INT((ROW()-2)/49)+1,MOD(ROW()-2,49)+1))</f>
        <v/>
      </c>
      <c r="E74" s="28" t="str">
        <f t="shared" ca="1" si="4"/>
        <v/>
      </c>
      <c r="F74" s="26" t="str">
        <f t="shared" ca="1" si="5"/>
        <v/>
      </c>
      <c r="G74" s="26" t="str">
        <f t="shared" si="6"/>
        <v/>
      </c>
      <c r="H74" s="26" t="str">
        <f t="shared" si="7"/>
        <v/>
      </c>
    </row>
    <row r="75" spans="1:8" x14ac:dyDescent="0.25">
      <c r="A75" s="26" t="str">
        <f>IF(INDEX('Mis Vencimientos'!$B$2:$B$11,INT((ROW()-2)/49)+1)="","",INDEX('Mis Vencimientos'!$B$2:$B$11,INT((ROW()-2)/49)+1))</f>
        <v/>
      </c>
      <c r="B75" s="26" t="str">
        <f>IF($A75="","",INDEX('Mis Vencimientos'!$C$2:$C$11,INT((ROW()-2)/49)+1))</f>
        <v/>
      </c>
      <c r="C75" s="26" t="str">
        <f>IF($A75="","",INDEX('Mis Vencimientos'!$D$1:$AZ$1,1,MOD(ROW()-2,49)+1))</f>
        <v/>
      </c>
      <c r="D75" s="27" t="str">
        <f>IF($A75="","",INDEX('Mis Vencimientos'!$D$2:$AZ$11,INT((ROW()-2)/49)+1,MOD(ROW()-2,49)+1))</f>
        <v/>
      </c>
      <c r="E75" s="28" t="str">
        <f t="shared" ca="1" si="4"/>
        <v/>
      </c>
      <c r="F75" s="26" t="str">
        <f t="shared" ca="1" si="5"/>
        <v/>
      </c>
      <c r="G75" s="26" t="str">
        <f t="shared" si="6"/>
        <v/>
      </c>
      <c r="H75" s="26" t="str">
        <f t="shared" si="7"/>
        <v/>
      </c>
    </row>
    <row r="76" spans="1:8" x14ac:dyDescent="0.25">
      <c r="A76" s="26" t="str">
        <f>IF(INDEX('Mis Vencimientos'!$B$2:$B$11,INT((ROW()-2)/49)+1)="","",INDEX('Mis Vencimientos'!$B$2:$B$11,INT((ROW()-2)/49)+1))</f>
        <v/>
      </c>
      <c r="B76" s="26" t="str">
        <f>IF($A76="","",INDEX('Mis Vencimientos'!$C$2:$C$11,INT((ROW()-2)/49)+1))</f>
        <v/>
      </c>
      <c r="C76" s="26" t="str">
        <f>IF($A76="","",INDEX('Mis Vencimientos'!$D$1:$AZ$1,1,MOD(ROW()-2,49)+1))</f>
        <v/>
      </c>
      <c r="D76" s="27" t="str">
        <f>IF($A76="","",INDEX('Mis Vencimientos'!$D$2:$AZ$11,INT((ROW()-2)/49)+1,MOD(ROW()-2,49)+1))</f>
        <v/>
      </c>
      <c r="E76" s="28" t="str">
        <f t="shared" ca="1" si="4"/>
        <v/>
      </c>
      <c r="F76" s="26" t="str">
        <f t="shared" ca="1" si="5"/>
        <v/>
      </c>
      <c r="G76" s="26" t="str">
        <f t="shared" si="6"/>
        <v/>
      </c>
      <c r="H76" s="26" t="str">
        <f t="shared" si="7"/>
        <v/>
      </c>
    </row>
    <row r="77" spans="1:8" x14ac:dyDescent="0.25">
      <c r="A77" s="26" t="str">
        <f>IF(INDEX('Mis Vencimientos'!$B$2:$B$11,INT((ROW()-2)/49)+1)="","",INDEX('Mis Vencimientos'!$B$2:$B$11,INT((ROW()-2)/49)+1))</f>
        <v/>
      </c>
      <c r="B77" s="26" t="str">
        <f>IF($A77="","",INDEX('Mis Vencimientos'!$C$2:$C$11,INT((ROW()-2)/49)+1))</f>
        <v/>
      </c>
      <c r="C77" s="26" t="str">
        <f>IF($A77="","",INDEX('Mis Vencimientos'!$D$1:$AZ$1,1,MOD(ROW()-2,49)+1))</f>
        <v/>
      </c>
      <c r="D77" s="27" t="str">
        <f>IF($A77="","",INDEX('Mis Vencimientos'!$D$2:$AZ$11,INT((ROW()-2)/49)+1,MOD(ROW()-2,49)+1))</f>
        <v/>
      </c>
      <c r="E77" s="28" t="str">
        <f t="shared" ca="1" si="4"/>
        <v/>
      </c>
      <c r="F77" s="26" t="str">
        <f t="shared" ca="1" si="5"/>
        <v/>
      </c>
      <c r="G77" s="26" t="str">
        <f t="shared" si="6"/>
        <v/>
      </c>
      <c r="H77" s="26" t="str">
        <f t="shared" si="7"/>
        <v/>
      </c>
    </row>
    <row r="78" spans="1:8" x14ac:dyDescent="0.25">
      <c r="A78" s="26" t="str">
        <f>IF(INDEX('Mis Vencimientos'!$B$2:$B$11,INT((ROW()-2)/49)+1)="","",INDEX('Mis Vencimientos'!$B$2:$B$11,INT((ROW()-2)/49)+1))</f>
        <v/>
      </c>
      <c r="B78" s="26" t="str">
        <f>IF($A78="","",INDEX('Mis Vencimientos'!$C$2:$C$11,INT((ROW()-2)/49)+1))</f>
        <v/>
      </c>
      <c r="C78" s="26" t="str">
        <f>IF($A78="","",INDEX('Mis Vencimientos'!$D$1:$AZ$1,1,MOD(ROW()-2,49)+1))</f>
        <v/>
      </c>
      <c r="D78" s="27" t="str">
        <f>IF($A78="","",INDEX('Mis Vencimientos'!$D$2:$AZ$11,INT((ROW()-2)/49)+1,MOD(ROW()-2,49)+1))</f>
        <v/>
      </c>
      <c r="E78" s="28" t="str">
        <f t="shared" ca="1" si="4"/>
        <v/>
      </c>
      <c r="F78" s="26" t="str">
        <f t="shared" ca="1" si="5"/>
        <v/>
      </c>
      <c r="G78" s="26" t="str">
        <f t="shared" si="6"/>
        <v/>
      </c>
      <c r="H78" s="26" t="str">
        <f t="shared" si="7"/>
        <v/>
      </c>
    </row>
    <row r="79" spans="1:8" x14ac:dyDescent="0.25">
      <c r="A79" s="26" t="str">
        <f>IF(INDEX('Mis Vencimientos'!$B$2:$B$11,INT((ROW()-2)/49)+1)="","",INDEX('Mis Vencimientos'!$B$2:$B$11,INT((ROW()-2)/49)+1))</f>
        <v/>
      </c>
      <c r="B79" s="26" t="str">
        <f>IF($A79="","",INDEX('Mis Vencimientos'!$C$2:$C$11,INT((ROW()-2)/49)+1))</f>
        <v/>
      </c>
      <c r="C79" s="26" t="str">
        <f>IF($A79="","",INDEX('Mis Vencimientos'!$D$1:$AZ$1,1,MOD(ROW()-2,49)+1))</f>
        <v/>
      </c>
      <c r="D79" s="27" t="str">
        <f>IF($A79="","",INDEX('Mis Vencimientos'!$D$2:$AZ$11,INT((ROW()-2)/49)+1,MOD(ROW()-2,49)+1))</f>
        <v/>
      </c>
      <c r="E79" s="28" t="str">
        <f t="shared" ca="1" si="4"/>
        <v/>
      </c>
      <c r="F79" s="26" t="str">
        <f t="shared" ca="1" si="5"/>
        <v/>
      </c>
      <c r="G79" s="26" t="str">
        <f t="shared" si="6"/>
        <v/>
      </c>
      <c r="H79" s="26" t="str">
        <f t="shared" si="7"/>
        <v/>
      </c>
    </row>
    <row r="80" spans="1:8" x14ac:dyDescent="0.25">
      <c r="A80" s="26" t="str">
        <f>IF(INDEX('Mis Vencimientos'!$B$2:$B$11,INT((ROW()-2)/49)+1)="","",INDEX('Mis Vencimientos'!$B$2:$B$11,INT((ROW()-2)/49)+1))</f>
        <v/>
      </c>
      <c r="B80" s="26" t="str">
        <f>IF($A80="","",INDEX('Mis Vencimientos'!$C$2:$C$11,INT((ROW()-2)/49)+1))</f>
        <v/>
      </c>
      <c r="C80" s="26" t="str">
        <f>IF($A80="","",INDEX('Mis Vencimientos'!$D$1:$AZ$1,1,MOD(ROW()-2,49)+1))</f>
        <v/>
      </c>
      <c r="D80" s="27" t="str">
        <f>IF($A80="","",INDEX('Mis Vencimientos'!$D$2:$AZ$11,INT((ROW()-2)/49)+1,MOD(ROW()-2,49)+1))</f>
        <v/>
      </c>
      <c r="E80" s="28" t="str">
        <f t="shared" ca="1" si="4"/>
        <v/>
      </c>
      <c r="F80" s="26" t="str">
        <f t="shared" ca="1" si="5"/>
        <v/>
      </c>
      <c r="G80" s="26" t="str">
        <f t="shared" si="6"/>
        <v/>
      </c>
      <c r="H80" s="26" t="str">
        <f t="shared" si="7"/>
        <v/>
      </c>
    </row>
    <row r="81" spans="1:8" x14ac:dyDescent="0.25">
      <c r="A81" s="26" t="str">
        <f>IF(INDEX('Mis Vencimientos'!$B$2:$B$11,INT((ROW()-2)/49)+1)="","",INDEX('Mis Vencimientos'!$B$2:$B$11,INT((ROW()-2)/49)+1))</f>
        <v/>
      </c>
      <c r="B81" s="26" t="str">
        <f>IF($A81="","",INDEX('Mis Vencimientos'!$C$2:$C$11,INT((ROW()-2)/49)+1))</f>
        <v/>
      </c>
      <c r="C81" s="26" t="str">
        <f>IF($A81="","",INDEX('Mis Vencimientos'!$D$1:$AZ$1,1,MOD(ROW()-2,49)+1))</f>
        <v/>
      </c>
      <c r="D81" s="27" t="str">
        <f>IF($A81="","",INDEX('Mis Vencimientos'!$D$2:$AZ$11,INT((ROW()-2)/49)+1,MOD(ROW()-2,49)+1))</f>
        <v/>
      </c>
      <c r="E81" s="28" t="str">
        <f t="shared" ca="1" si="4"/>
        <v/>
      </c>
      <c r="F81" s="26" t="str">
        <f t="shared" ca="1" si="5"/>
        <v/>
      </c>
      <c r="G81" s="26" t="str">
        <f t="shared" si="6"/>
        <v/>
      </c>
      <c r="H81" s="26" t="str">
        <f t="shared" si="7"/>
        <v/>
      </c>
    </row>
    <row r="82" spans="1:8" x14ac:dyDescent="0.25">
      <c r="A82" s="26" t="str">
        <f>IF(INDEX('Mis Vencimientos'!$B$2:$B$11,INT((ROW()-2)/49)+1)="","",INDEX('Mis Vencimientos'!$B$2:$B$11,INT((ROW()-2)/49)+1))</f>
        <v/>
      </c>
      <c r="B82" s="26" t="str">
        <f>IF($A82="","",INDEX('Mis Vencimientos'!$C$2:$C$11,INT((ROW()-2)/49)+1))</f>
        <v/>
      </c>
      <c r="C82" s="26" t="str">
        <f>IF($A82="","",INDEX('Mis Vencimientos'!$D$1:$AZ$1,1,MOD(ROW()-2,49)+1))</f>
        <v/>
      </c>
      <c r="D82" s="27" t="str">
        <f>IF($A82="","",INDEX('Mis Vencimientos'!$D$2:$AZ$11,INT((ROW()-2)/49)+1,MOD(ROW()-2,49)+1))</f>
        <v/>
      </c>
      <c r="E82" s="28" t="str">
        <f t="shared" ca="1" si="4"/>
        <v/>
      </c>
      <c r="F82" s="26" t="str">
        <f t="shared" ca="1" si="5"/>
        <v/>
      </c>
      <c r="G82" s="26" t="str">
        <f t="shared" si="6"/>
        <v/>
      </c>
      <c r="H82" s="26" t="str">
        <f t="shared" si="7"/>
        <v/>
      </c>
    </row>
    <row r="83" spans="1:8" x14ac:dyDescent="0.25">
      <c r="A83" s="26" t="str">
        <f>IF(INDEX('Mis Vencimientos'!$B$2:$B$11,INT((ROW()-2)/49)+1)="","",INDEX('Mis Vencimientos'!$B$2:$B$11,INT((ROW()-2)/49)+1))</f>
        <v/>
      </c>
      <c r="B83" s="26" t="str">
        <f>IF($A83="","",INDEX('Mis Vencimientos'!$C$2:$C$11,INT((ROW()-2)/49)+1))</f>
        <v/>
      </c>
      <c r="C83" s="26" t="str">
        <f>IF($A83="","",INDEX('Mis Vencimientos'!$D$1:$AZ$1,1,MOD(ROW()-2,49)+1))</f>
        <v/>
      </c>
      <c r="D83" s="27" t="str">
        <f>IF($A83="","",INDEX('Mis Vencimientos'!$D$2:$AZ$11,INT((ROW()-2)/49)+1,MOD(ROW()-2,49)+1))</f>
        <v/>
      </c>
      <c r="E83" s="28" t="str">
        <f t="shared" ca="1" si="4"/>
        <v/>
      </c>
      <c r="F83" s="26" t="str">
        <f t="shared" ca="1" si="5"/>
        <v/>
      </c>
      <c r="G83" s="26" t="str">
        <f t="shared" si="6"/>
        <v/>
      </c>
      <c r="H83" s="26" t="str">
        <f t="shared" si="7"/>
        <v/>
      </c>
    </row>
    <row r="84" spans="1:8" x14ac:dyDescent="0.25">
      <c r="A84" s="26" t="str">
        <f>IF(INDEX('Mis Vencimientos'!$B$2:$B$11,INT((ROW()-2)/49)+1)="","",INDEX('Mis Vencimientos'!$B$2:$B$11,INT((ROW()-2)/49)+1))</f>
        <v/>
      </c>
      <c r="B84" s="26" t="str">
        <f>IF($A84="","",INDEX('Mis Vencimientos'!$C$2:$C$11,INT((ROW()-2)/49)+1))</f>
        <v/>
      </c>
      <c r="C84" s="26" t="str">
        <f>IF($A84="","",INDEX('Mis Vencimientos'!$D$1:$AZ$1,1,MOD(ROW()-2,49)+1))</f>
        <v/>
      </c>
      <c r="D84" s="27" t="str">
        <f>IF($A84="","",INDEX('Mis Vencimientos'!$D$2:$AZ$11,INT((ROW()-2)/49)+1,MOD(ROW()-2,49)+1))</f>
        <v/>
      </c>
      <c r="E84" s="28" t="str">
        <f t="shared" ca="1" si="4"/>
        <v/>
      </c>
      <c r="F84" s="26" t="str">
        <f t="shared" ca="1" si="5"/>
        <v/>
      </c>
      <c r="G84" s="26" t="str">
        <f t="shared" si="6"/>
        <v/>
      </c>
      <c r="H84" s="26" t="str">
        <f t="shared" si="7"/>
        <v/>
      </c>
    </row>
    <row r="85" spans="1:8" x14ac:dyDescent="0.25">
      <c r="A85" s="26" t="str">
        <f>IF(INDEX('Mis Vencimientos'!$B$2:$B$11,INT((ROW()-2)/49)+1)="","",INDEX('Mis Vencimientos'!$B$2:$B$11,INT((ROW()-2)/49)+1))</f>
        <v/>
      </c>
      <c r="B85" s="26" t="str">
        <f>IF($A85="","",INDEX('Mis Vencimientos'!$C$2:$C$11,INT((ROW()-2)/49)+1))</f>
        <v/>
      </c>
      <c r="C85" s="26" t="str">
        <f>IF($A85="","",INDEX('Mis Vencimientos'!$D$1:$AZ$1,1,MOD(ROW()-2,49)+1))</f>
        <v/>
      </c>
      <c r="D85" s="27" t="str">
        <f>IF($A85="","",INDEX('Mis Vencimientos'!$D$2:$AZ$11,INT((ROW()-2)/49)+1,MOD(ROW()-2,49)+1))</f>
        <v/>
      </c>
      <c r="E85" s="28" t="str">
        <f t="shared" ca="1" si="4"/>
        <v/>
      </c>
      <c r="F85" s="26" t="str">
        <f t="shared" ca="1" si="5"/>
        <v/>
      </c>
      <c r="G85" s="26" t="str">
        <f t="shared" si="6"/>
        <v/>
      </c>
      <c r="H85" s="26" t="str">
        <f t="shared" si="7"/>
        <v/>
      </c>
    </row>
    <row r="86" spans="1:8" x14ac:dyDescent="0.25">
      <c r="A86" s="26" t="str">
        <f>IF(INDEX('Mis Vencimientos'!$B$2:$B$11,INT((ROW()-2)/49)+1)="","",INDEX('Mis Vencimientos'!$B$2:$B$11,INT((ROW()-2)/49)+1))</f>
        <v/>
      </c>
      <c r="B86" s="26" t="str">
        <f>IF($A86="","",INDEX('Mis Vencimientos'!$C$2:$C$11,INT((ROW()-2)/49)+1))</f>
        <v/>
      </c>
      <c r="C86" s="26" t="str">
        <f>IF($A86="","",INDEX('Mis Vencimientos'!$D$1:$AZ$1,1,MOD(ROW()-2,49)+1))</f>
        <v/>
      </c>
      <c r="D86" s="27" t="str">
        <f>IF($A86="","",INDEX('Mis Vencimientos'!$D$2:$AZ$11,INT((ROW()-2)/49)+1,MOD(ROW()-2,49)+1))</f>
        <v/>
      </c>
      <c r="E86" s="28" t="str">
        <f t="shared" ca="1" si="4"/>
        <v/>
      </c>
      <c r="F86" s="26" t="str">
        <f t="shared" ca="1" si="5"/>
        <v/>
      </c>
      <c r="G86" s="26" t="str">
        <f t="shared" si="6"/>
        <v/>
      </c>
      <c r="H86" s="26" t="str">
        <f t="shared" si="7"/>
        <v/>
      </c>
    </row>
    <row r="87" spans="1:8" x14ac:dyDescent="0.25">
      <c r="A87" s="26" t="str">
        <f>IF(INDEX('Mis Vencimientos'!$B$2:$B$11,INT((ROW()-2)/49)+1)="","",INDEX('Mis Vencimientos'!$B$2:$B$11,INT((ROW()-2)/49)+1))</f>
        <v/>
      </c>
      <c r="B87" s="26" t="str">
        <f>IF($A87="","",INDEX('Mis Vencimientos'!$C$2:$C$11,INT((ROW()-2)/49)+1))</f>
        <v/>
      </c>
      <c r="C87" s="26" t="str">
        <f>IF($A87="","",INDEX('Mis Vencimientos'!$D$1:$AZ$1,1,MOD(ROW()-2,49)+1))</f>
        <v/>
      </c>
      <c r="D87" s="27" t="str">
        <f>IF($A87="","",INDEX('Mis Vencimientos'!$D$2:$AZ$11,INT((ROW()-2)/49)+1,MOD(ROW()-2,49)+1))</f>
        <v/>
      </c>
      <c r="E87" s="28" t="str">
        <f t="shared" ca="1" si="4"/>
        <v/>
      </c>
      <c r="F87" s="26" t="str">
        <f t="shared" ca="1" si="5"/>
        <v/>
      </c>
      <c r="G87" s="26" t="str">
        <f t="shared" si="6"/>
        <v/>
      </c>
      <c r="H87" s="26" t="str">
        <f t="shared" si="7"/>
        <v/>
      </c>
    </row>
    <row r="88" spans="1:8" x14ac:dyDescent="0.25">
      <c r="A88" s="26" t="str">
        <f>IF(INDEX('Mis Vencimientos'!$B$2:$B$11,INT((ROW()-2)/49)+1)="","",INDEX('Mis Vencimientos'!$B$2:$B$11,INT((ROW()-2)/49)+1))</f>
        <v/>
      </c>
      <c r="B88" s="26" t="str">
        <f>IF($A88="","",INDEX('Mis Vencimientos'!$C$2:$C$11,INT((ROW()-2)/49)+1))</f>
        <v/>
      </c>
      <c r="C88" s="26" t="str">
        <f>IF($A88="","",INDEX('Mis Vencimientos'!$D$1:$AZ$1,1,MOD(ROW()-2,49)+1))</f>
        <v/>
      </c>
      <c r="D88" s="27" t="str">
        <f>IF($A88="","",INDEX('Mis Vencimientos'!$D$2:$AZ$11,INT((ROW()-2)/49)+1,MOD(ROW()-2,49)+1))</f>
        <v/>
      </c>
      <c r="E88" s="28" t="str">
        <f t="shared" ca="1" si="4"/>
        <v/>
      </c>
      <c r="F88" s="26" t="str">
        <f t="shared" ca="1" si="5"/>
        <v/>
      </c>
      <c r="G88" s="26" t="str">
        <f t="shared" si="6"/>
        <v/>
      </c>
      <c r="H88" s="26" t="str">
        <f t="shared" si="7"/>
        <v/>
      </c>
    </row>
    <row r="89" spans="1:8" x14ac:dyDescent="0.25">
      <c r="A89" s="26" t="str">
        <f>IF(INDEX('Mis Vencimientos'!$B$2:$B$11,INT((ROW()-2)/49)+1)="","",INDEX('Mis Vencimientos'!$B$2:$B$11,INT((ROW()-2)/49)+1))</f>
        <v/>
      </c>
      <c r="B89" s="26" t="str">
        <f>IF($A89="","",INDEX('Mis Vencimientos'!$C$2:$C$11,INT((ROW()-2)/49)+1))</f>
        <v/>
      </c>
      <c r="C89" s="26" t="str">
        <f>IF($A89="","",INDEX('Mis Vencimientos'!$D$1:$AZ$1,1,MOD(ROW()-2,49)+1))</f>
        <v/>
      </c>
      <c r="D89" s="27" t="str">
        <f>IF($A89="","",INDEX('Mis Vencimientos'!$D$2:$AZ$11,INT((ROW()-2)/49)+1,MOD(ROW()-2,49)+1))</f>
        <v/>
      </c>
      <c r="E89" s="28" t="str">
        <f t="shared" ca="1" si="4"/>
        <v/>
      </c>
      <c r="F89" s="26" t="str">
        <f t="shared" ca="1" si="5"/>
        <v/>
      </c>
      <c r="G89" s="26" t="str">
        <f t="shared" si="6"/>
        <v/>
      </c>
      <c r="H89" s="26" t="str">
        <f t="shared" si="7"/>
        <v/>
      </c>
    </row>
    <row r="90" spans="1:8" x14ac:dyDescent="0.25">
      <c r="A90" s="26" t="str">
        <f>IF(INDEX('Mis Vencimientos'!$B$2:$B$11,INT((ROW()-2)/49)+1)="","",INDEX('Mis Vencimientos'!$B$2:$B$11,INT((ROW()-2)/49)+1))</f>
        <v/>
      </c>
      <c r="B90" s="26" t="str">
        <f>IF($A90="","",INDEX('Mis Vencimientos'!$C$2:$C$11,INT((ROW()-2)/49)+1))</f>
        <v/>
      </c>
      <c r="C90" s="26" t="str">
        <f>IF($A90="","",INDEX('Mis Vencimientos'!$D$1:$AZ$1,1,MOD(ROW()-2,49)+1))</f>
        <v/>
      </c>
      <c r="D90" s="27" t="str">
        <f>IF($A90="","",INDEX('Mis Vencimientos'!$D$2:$AZ$11,INT((ROW()-2)/49)+1,MOD(ROW()-2,49)+1))</f>
        <v/>
      </c>
      <c r="E90" s="28" t="str">
        <f t="shared" ca="1" si="4"/>
        <v/>
      </c>
      <c r="F90" s="26" t="str">
        <f t="shared" ca="1" si="5"/>
        <v/>
      </c>
      <c r="G90" s="26" t="str">
        <f t="shared" si="6"/>
        <v/>
      </c>
      <c r="H90" s="26" t="str">
        <f t="shared" si="7"/>
        <v/>
      </c>
    </row>
    <row r="91" spans="1:8" x14ac:dyDescent="0.25">
      <c r="A91" s="26" t="str">
        <f>IF(INDEX('Mis Vencimientos'!$B$2:$B$11,INT((ROW()-2)/49)+1)="","",INDEX('Mis Vencimientos'!$B$2:$B$11,INT((ROW()-2)/49)+1))</f>
        <v/>
      </c>
      <c r="B91" s="26" t="str">
        <f>IF($A91="","",INDEX('Mis Vencimientos'!$C$2:$C$11,INT((ROW()-2)/49)+1))</f>
        <v/>
      </c>
      <c r="C91" s="26" t="str">
        <f>IF($A91="","",INDEX('Mis Vencimientos'!$D$1:$AZ$1,1,MOD(ROW()-2,49)+1))</f>
        <v/>
      </c>
      <c r="D91" s="27" t="str">
        <f>IF($A91="","",INDEX('Mis Vencimientos'!$D$2:$AZ$11,INT((ROW()-2)/49)+1,MOD(ROW()-2,49)+1))</f>
        <v/>
      </c>
      <c r="E91" s="28" t="str">
        <f t="shared" ca="1" si="4"/>
        <v/>
      </c>
      <c r="F91" s="26" t="str">
        <f t="shared" ca="1" si="5"/>
        <v/>
      </c>
      <c r="G91" s="26" t="str">
        <f t="shared" si="6"/>
        <v/>
      </c>
      <c r="H91" s="26" t="str">
        <f t="shared" si="7"/>
        <v/>
      </c>
    </row>
    <row r="92" spans="1:8" x14ac:dyDescent="0.25">
      <c r="A92" s="26" t="str">
        <f>IF(INDEX('Mis Vencimientos'!$B$2:$B$11,INT((ROW()-2)/49)+1)="","",INDEX('Mis Vencimientos'!$B$2:$B$11,INT((ROW()-2)/49)+1))</f>
        <v/>
      </c>
      <c r="B92" s="26" t="str">
        <f>IF($A92="","",INDEX('Mis Vencimientos'!$C$2:$C$11,INT((ROW()-2)/49)+1))</f>
        <v/>
      </c>
      <c r="C92" s="26" t="str">
        <f>IF($A92="","",INDEX('Mis Vencimientos'!$D$1:$AZ$1,1,MOD(ROW()-2,49)+1))</f>
        <v/>
      </c>
      <c r="D92" s="27" t="str">
        <f>IF($A92="","",INDEX('Mis Vencimientos'!$D$2:$AZ$11,INT((ROW()-2)/49)+1,MOD(ROW()-2,49)+1))</f>
        <v/>
      </c>
      <c r="E92" s="28" t="str">
        <f t="shared" ca="1" si="4"/>
        <v/>
      </c>
      <c r="F92" s="26" t="str">
        <f t="shared" ca="1" si="5"/>
        <v/>
      </c>
      <c r="G92" s="26" t="str">
        <f t="shared" si="6"/>
        <v/>
      </c>
      <c r="H92" s="26" t="str">
        <f t="shared" si="7"/>
        <v/>
      </c>
    </row>
    <row r="93" spans="1:8" x14ac:dyDescent="0.25">
      <c r="A93" s="26" t="str">
        <f>IF(INDEX('Mis Vencimientos'!$B$2:$B$11,INT((ROW()-2)/49)+1)="","",INDEX('Mis Vencimientos'!$B$2:$B$11,INT((ROW()-2)/49)+1))</f>
        <v/>
      </c>
      <c r="B93" s="26" t="str">
        <f>IF($A93="","",INDEX('Mis Vencimientos'!$C$2:$C$11,INT((ROW()-2)/49)+1))</f>
        <v/>
      </c>
      <c r="C93" s="26" t="str">
        <f>IF($A93="","",INDEX('Mis Vencimientos'!$D$1:$AZ$1,1,MOD(ROW()-2,49)+1))</f>
        <v/>
      </c>
      <c r="D93" s="27" t="str">
        <f>IF($A93="","",INDEX('Mis Vencimientos'!$D$2:$AZ$11,INT((ROW()-2)/49)+1,MOD(ROW()-2,49)+1))</f>
        <v/>
      </c>
      <c r="E93" s="28" t="str">
        <f t="shared" ca="1" si="4"/>
        <v/>
      </c>
      <c r="F93" s="26" t="str">
        <f t="shared" ca="1" si="5"/>
        <v/>
      </c>
      <c r="G93" s="26" t="str">
        <f t="shared" si="6"/>
        <v/>
      </c>
      <c r="H93" s="26" t="str">
        <f t="shared" si="7"/>
        <v/>
      </c>
    </row>
    <row r="94" spans="1:8" x14ac:dyDescent="0.25">
      <c r="A94" s="26" t="str">
        <f>IF(INDEX('Mis Vencimientos'!$B$2:$B$11,INT((ROW()-2)/49)+1)="","",INDEX('Mis Vencimientos'!$B$2:$B$11,INT((ROW()-2)/49)+1))</f>
        <v/>
      </c>
      <c r="B94" s="26" t="str">
        <f>IF($A94="","",INDEX('Mis Vencimientos'!$C$2:$C$11,INT((ROW()-2)/49)+1))</f>
        <v/>
      </c>
      <c r="C94" s="26" t="str">
        <f>IF($A94="","",INDEX('Mis Vencimientos'!$D$1:$AZ$1,1,MOD(ROW()-2,49)+1))</f>
        <v/>
      </c>
      <c r="D94" s="27" t="str">
        <f>IF($A94="","",INDEX('Mis Vencimientos'!$D$2:$AZ$11,INT((ROW()-2)/49)+1,MOD(ROW()-2,49)+1))</f>
        <v/>
      </c>
      <c r="E94" s="28" t="str">
        <f t="shared" ca="1" si="4"/>
        <v/>
      </c>
      <c r="F94" s="26" t="str">
        <f t="shared" ca="1" si="5"/>
        <v/>
      </c>
      <c r="G94" s="26" t="str">
        <f t="shared" si="6"/>
        <v/>
      </c>
      <c r="H94" s="26" t="str">
        <f t="shared" si="7"/>
        <v/>
      </c>
    </row>
    <row r="95" spans="1:8" x14ac:dyDescent="0.25">
      <c r="A95" s="26" t="str">
        <f>IF(INDEX('Mis Vencimientos'!$B$2:$B$11,INT((ROW()-2)/49)+1)="","",INDEX('Mis Vencimientos'!$B$2:$B$11,INT((ROW()-2)/49)+1))</f>
        <v/>
      </c>
      <c r="B95" s="26" t="str">
        <f>IF($A95="","",INDEX('Mis Vencimientos'!$C$2:$C$11,INT((ROW()-2)/49)+1))</f>
        <v/>
      </c>
      <c r="C95" s="26" t="str">
        <f>IF($A95="","",INDEX('Mis Vencimientos'!$D$1:$AZ$1,1,MOD(ROW()-2,49)+1))</f>
        <v/>
      </c>
      <c r="D95" s="27" t="str">
        <f>IF($A95="","",INDEX('Mis Vencimientos'!$D$2:$AZ$11,INT((ROW()-2)/49)+1,MOD(ROW()-2,49)+1))</f>
        <v/>
      </c>
      <c r="E95" s="28" t="str">
        <f t="shared" ca="1" si="4"/>
        <v/>
      </c>
      <c r="F95" s="26" t="str">
        <f t="shared" ca="1" si="5"/>
        <v/>
      </c>
      <c r="G95" s="26" t="str">
        <f t="shared" si="6"/>
        <v/>
      </c>
      <c r="H95" s="26" t="str">
        <f t="shared" si="7"/>
        <v/>
      </c>
    </row>
    <row r="96" spans="1:8" x14ac:dyDescent="0.25">
      <c r="A96" s="26" t="str">
        <f>IF(INDEX('Mis Vencimientos'!$B$2:$B$11,INT((ROW()-2)/49)+1)="","",INDEX('Mis Vencimientos'!$B$2:$B$11,INT((ROW()-2)/49)+1))</f>
        <v/>
      </c>
      <c r="B96" s="26" t="str">
        <f>IF($A96="","",INDEX('Mis Vencimientos'!$C$2:$C$11,INT((ROW()-2)/49)+1))</f>
        <v/>
      </c>
      <c r="C96" s="26" t="str">
        <f>IF($A96="","",INDEX('Mis Vencimientos'!$D$1:$AZ$1,1,MOD(ROW()-2,49)+1))</f>
        <v/>
      </c>
      <c r="D96" s="27" t="str">
        <f>IF($A96="","",INDEX('Mis Vencimientos'!$D$2:$AZ$11,INT((ROW()-2)/49)+1,MOD(ROW()-2,49)+1))</f>
        <v/>
      </c>
      <c r="E96" s="28" t="str">
        <f t="shared" ca="1" si="4"/>
        <v/>
      </c>
      <c r="F96" s="26" t="str">
        <f t="shared" ca="1" si="5"/>
        <v/>
      </c>
      <c r="G96" s="26" t="str">
        <f t="shared" si="6"/>
        <v/>
      </c>
      <c r="H96" s="26" t="str">
        <f t="shared" si="7"/>
        <v/>
      </c>
    </row>
    <row r="97" spans="1:8" x14ac:dyDescent="0.25">
      <c r="A97" s="26" t="str">
        <f>IF(INDEX('Mis Vencimientos'!$B$2:$B$11,INT((ROW()-2)/49)+1)="","",INDEX('Mis Vencimientos'!$B$2:$B$11,INT((ROW()-2)/49)+1))</f>
        <v/>
      </c>
      <c r="B97" s="26" t="str">
        <f>IF($A97="","",INDEX('Mis Vencimientos'!$C$2:$C$11,INT((ROW()-2)/49)+1))</f>
        <v/>
      </c>
      <c r="C97" s="26" t="str">
        <f>IF($A97="","",INDEX('Mis Vencimientos'!$D$1:$AZ$1,1,MOD(ROW()-2,49)+1))</f>
        <v/>
      </c>
      <c r="D97" s="27" t="str">
        <f>IF($A97="","",INDEX('Mis Vencimientos'!$D$2:$AZ$11,INT((ROW()-2)/49)+1,MOD(ROW()-2,49)+1))</f>
        <v/>
      </c>
      <c r="E97" s="28" t="str">
        <f t="shared" ca="1" si="4"/>
        <v/>
      </c>
      <c r="F97" s="26" t="str">
        <f t="shared" ca="1" si="5"/>
        <v/>
      </c>
      <c r="G97" s="26" t="str">
        <f t="shared" si="6"/>
        <v/>
      </c>
      <c r="H97" s="26" t="str">
        <f t="shared" si="7"/>
        <v/>
      </c>
    </row>
    <row r="98" spans="1:8" x14ac:dyDescent="0.25">
      <c r="A98" s="26" t="str">
        <f>IF(INDEX('Mis Vencimientos'!$B$2:$B$11,INT((ROW()-2)/49)+1)="","",INDEX('Mis Vencimientos'!$B$2:$B$11,INT((ROW()-2)/49)+1))</f>
        <v/>
      </c>
      <c r="B98" s="26" t="str">
        <f>IF($A98="","",INDEX('Mis Vencimientos'!$C$2:$C$11,INT((ROW()-2)/49)+1))</f>
        <v/>
      </c>
      <c r="C98" s="26" t="str">
        <f>IF($A98="","",INDEX('Mis Vencimientos'!$D$1:$AZ$1,1,MOD(ROW()-2,49)+1))</f>
        <v/>
      </c>
      <c r="D98" s="27" t="str">
        <f>IF($A98="","",INDEX('Mis Vencimientos'!$D$2:$AZ$11,INT((ROW()-2)/49)+1,MOD(ROW()-2,49)+1))</f>
        <v/>
      </c>
      <c r="E98" s="28" t="str">
        <f t="shared" ca="1" si="4"/>
        <v/>
      </c>
      <c r="F98" s="26" t="str">
        <f t="shared" ca="1" si="5"/>
        <v/>
      </c>
      <c r="G98" s="26" t="str">
        <f t="shared" si="6"/>
        <v/>
      </c>
      <c r="H98" s="26" t="str">
        <f t="shared" si="7"/>
        <v/>
      </c>
    </row>
    <row r="99" spans="1:8" x14ac:dyDescent="0.25">
      <c r="A99" s="26" t="str">
        <f>IF(INDEX('Mis Vencimientos'!$B$2:$B$11,INT((ROW()-2)/49)+1)="","",INDEX('Mis Vencimientos'!$B$2:$B$11,INT((ROW()-2)/49)+1))</f>
        <v/>
      </c>
      <c r="B99" s="26" t="str">
        <f>IF($A99="","",INDEX('Mis Vencimientos'!$C$2:$C$11,INT((ROW()-2)/49)+1))</f>
        <v/>
      </c>
      <c r="C99" s="26" t="str">
        <f>IF($A99="","",INDEX('Mis Vencimientos'!$D$1:$AZ$1,1,MOD(ROW()-2,49)+1))</f>
        <v/>
      </c>
      <c r="D99" s="27" t="str">
        <f>IF($A99="","",INDEX('Mis Vencimientos'!$D$2:$AZ$11,INT((ROW()-2)/49)+1,MOD(ROW()-2,49)+1))</f>
        <v/>
      </c>
      <c r="E99" s="28" t="str">
        <f t="shared" ca="1" si="4"/>
        <v/>
      </c>
      <c r="F99" s="26" t="str">
        <f t="shared" ca="1" si="5"/>
        <v/>
      </c>
      <c r="G99" s="26" t="str">
        <f t="shared" si="6"/>
        <v/>
      </c>
      <c r="H99" s="26" t="str">
        <f t="shared" si="7"/>
        <v/>
      </c>
    </row>
    <row r="100" spans="1:8" x14ac:dyDescent="0.25">
      <c r="A100" s="26" t="str">
        <f>IF(INDEX('Mis Vencimientos'!$B$2:$B$11,INT((ROW()-2)/49)+1)="","",INDEX('Mis Vencimientos'!$B$2:$B$11,INT((ROW()-2)/49)+1))</f>
        <v/>
      </c>
      <c r="B100" s="26" t="str">
        <f>IF($A100="","",INDEX('Mis Vencimientos'!$C$2:$C$11,INT((ROW()-2)/49)+1))</f>
        <v/>
      </c>
      <c r="C100" s="26" t="str">
        <f>IF($A100="","",INDEX('Mis Vencimientos'!$D$1:$AZ$1,1,MOD(ROW()-2,49)+1))</f>
        <v/>
      </c>
      <c r="D100" s="27" t="str">
        <f>IF($A100="","",INDEX('Mis Vencimientos'!$D$2:$AZ$11,INT((ROW()-2)/49)+1,MOD(ROW()-2,49)+1))</f>
        <v/>
      </c>
      <c r="E100" s="28" t="str">
        <f t="shared" ca="1" si="4"/>
        <v/>
      </c>
      <c r="F100" s="26" t="str">
        <f t="shared" ca="1" si="5"/>
        <v/>
      </c>
      <c r="G100" s="26" t="str">
        <f t="shared" si="6"/>
        <v/>
      </c>
      <c r="H100" s="26" t="str">
        <f t="shared" si="7"/>
        <v/>
      </c>
    </row>
    <row r="101" spans="1:8" x14ac:dyDescent="0.25">
      <c r="A101" s="26" t="str">
        <f>IF(INDEX('Mis Vencimientos'!$B$2:$B$11,INT((ROW()-2)/49)+1)="","",INDEX('Mis Vencimientos'!$B$2:$B$11,INT((ROW()-2)/49)+1))</f>
        <v/>
      </c>
      <c r="B101" s="26" t="str">
        <f>IF($A101="","",INDEX('Mis Vencimientos'!$C$2:$C$11,INT((ROW()-2)/49)+1))</f>
        <v/>
      </c>
      <c r="C101" s="26" t="str">
        <f>IF($A101="","",INDEX('Mis Vencimientos'!$D$1:$AZ$1,1,MOD(ROW()-2,49)+1))</f>
        <v/>
      </c>
      <c r="D101" s="27" t="str">
        <f>IF($A101="","",INDEX('Mis Vencimientos'!$D$2:$AZ$11,INT((ROW()-2)/49)+1,MOD(ROW()-2,49)+1))</f>
        <v/>
      </c>
      <c r="E101" s="28" t="str">
        <f t="shared" ca="1" si="4"/>
        <v/>
      </c>
      <c r="F101" s="26" t="str">
        <f t="shared" ca="1" si="5"/>
        <v/>
      </c>
      <c r="G101" s="26" t="str">
        <f t="shared" si="6"/>
        <v/>
      </c>
      <c r="H101" s="26" t="str">
        <f t="shared" si="7"/>
        <v/>
      </c>
    </row>
    <row r="102" spans="1:8" x14ac:dyDescent="0.25">
      <c r="A102" s="26" t="str">
        <f>IF(INDEX('Mis Vencimientos'!$B$2:$B$11,INT((ROW()-2)/49)+1)="","",INDEX('Mis Vencimientos'!$B$2:$B$11,INT((ROW()-2)/49)+1))</f>
        <v/>
      </c>
      <c r="B102" s="26" t="str">
        <f>IF($A102="","",INDEX('Mis Vencimientos'!$C$2:$C$11,INT((ROW()-2)/49)+1))</f>
        <v/>
      </c>
      <c r="C102" s="26" t="str">
        <f>IF($A102="","",INDEX('Mis Vencimientos'!$D$1:$AZ$1,1,MOD(ROW()-2,49)+1))</f>
        <v/>
      </c>
      <c r="D102" s="27" t="str">
        <f>IF($A102="","",INDEX('Mis Vencimientos'!$D$2:$AZ$11,INT((ROW()-2)/49)+1,MOD(ROW()-2,49)+1))</f>
        <v/>
      </c>
      <c r="E102" s="28" t="str">
        <f t="shared" ca="1" si="4"/>
        <v/>
      </c>
      <c r="F102" s="26" t="str">
        <f t="shared" ca="1" si="5"/>
        <v/>
      </c>
      <c r="G102" s="26" t="str">
        <f t="shared" si="6"/>
        <v/>
      </c>
      <c r="H102" s="26" t="str">
        <f t="shared" si="7"/>
        <v/>
      </c>
    </row>
    <row r="103" spans="1:8" x14ac:dyDescent="0.25">
      <c r="A103" s="26" t="str">
        <f>IF(INDEX('Mis Vencimientos'!$B$2:$B$11,INT((ROW()-2)/49)+1)="","",INDEX('Mis Vencimientos'!$B$2:$B$11,INT((ROW()-2)/49)+1))</f>
        <v/>
      </c>
      <c r="B103" s="26" t="str">
        <f>IF($A103="","",INDEX('Mis Vencimientos'!$C$2:$C$11,INT((ROW()-2)/49)+1))</f>
        <v/>
      </c>
      <c r="C103" s="26" t="str">
        <f>IF($A103="","",INDEX('Mis Vencimientos'!$D$1:$AZ$1,1,MOD(ROW()-2,49)+1))</f>
        <v/>
      </c>
      <c r="D103" s="27" t="str">
        <f>IF($A103="","",INDEX('Mis Vencimientos'!$D$2:$AZ$11,INT((ROW()-2)/49)+1,MOD(ROW()-2,49)+1))</f>
        <v/>
      </c>
      <c r="E103" s="28" t="str">
        <f t="shared" ca="1" si="4"/>
        <v/>
      </c>
      <c r="F103" s="26" t="str">
        <f t="shared" ca="1" si="5"/>
        <v/>
      </c>
      <c r="G103" s="26" t="str">
        <f t="shared" si="6"/>
        <v/>
      </c>
      <c r="H103" s="26" t="str">
        <f t="shared" si="7"/>
        <v/>
      </c>
    </row>
    <row r="104" spans="1:8" x14ac:dyDescent="0.25">
      <c r="A104" s="26" t="str">
        <f>IF(INDEX('Mis Vencimientos'!$B$2:$B$11,INT((ROW()-2)/49)+1)="","",INDEX('Mis Vencimientos'!$B$2:$B$11,INT((ROW()-2)/49)+1))</f>
        <v/>
      </c>
      <c r="B104" s="26" t="str">
        <f>IF($A104="","",INDEX('Mis Vencimientos'!$C$2:$C$11,INT((ROW()-2)/49)+1))</f>
        <v/>
      </c>
      <c r="C104" s="26" t="str">
        <f>IF($A104="","",INDEX('Mis Vencimientos'!$D$1:$AZ$1,1,MOD(ROW()-2,49)+1))</f>
        <v/>
      </c>
      <c r="D104" s="27" t="str">
        <f>IF($A104="","",INDEX('Mis Vencimientos'!$D$2:$AZ$11,INT((ROW()-2)/49)+1,MOD(ROW()-2,49)+1))</f>
        <v/>
      </c>
      <c r="E104" s="28" t="str">
        <f t="shared" ca="1" si="4"/>
        <v/>
      </c>
      <c r="F104" s="26" t="str">
        <f t="shared" ca="1" si="5"/>
        <v/>
      </c>
      <c r="G104" s="26" t="str">
        <f t="shared" si="6"/>
        <v/>
      </c>
      <c r="H104" s="26" t="str">
        <f t="shared" si="7"/>
        <v/>
      </c>
    </row>
    <row r="105" spans="1:8" x14ac:dyDescent="0.25">
      <c r="A105" s="26" t="str">
        <f>IF(INDEX('Mis Vencimientos'!$B$2:$B$11,INT((ROW()-2)/49)+1)="","",INDEX('Mis Vencimientos'!$B$2:$B$11,INT((ROW()-2)/49)+1))</f>
        <v/>
      </c>
      <c r="B105" s="26" t="str">
        <f>IF($A105="","",INDEX('Mis Vencimientos'!$C$2:$C$11,INT((ROW()-2)/49)+1))</f>
        <v/>
      </c>
      <c r="C105" s="26" t="str">
        <f>IF($A105="","",INDEX('Mis Vencimientos'!$D$1:$AZ$1,1,MOD(ROW()-2,49)+1))</f>
        <v/>
      </c>
      <c r="D105" s="27" t="str">
        <f>IF($A105="","",INDEX('Mis Vencimientos'!$D$2:$AZ$11,INT((ROW()-2)/49)+1,MOD(ROW()-2,49)+1))</f>
        <v/>
      </c>
      <c r="E105" s="28" t="str">
        <f t="shared" ca="1" si="4"/>
        <v/>
      </c>
      <c r="F105" s="26" t="str">
        <f t="shared" ca="1" si="5"/>
        <v/>
      </c>
      <c r="G105" s="26" t="str">
        <f t="shared" si="6"/>
        <v/>
      </c>
      <c r="H105" s="26" t="str">
        <f t="shared" si="7"/>
        <v/>
      </c>
    </row>
    <row r="106" spans="1:8" x14ac:dyDescent="0.25">
      <c r="A106" s="26" t="str">
        <f>IF(INDEX('Mis Vencimientos'!$B$2:$B$11,INT((ROW()-2)/49)+1)="","",INDEX('Mis Vencimientos'!$B$2:$B$11,INT((ROW()-2)/49)+1))</f>
        <v/>
      </c>
      <c r="B106" s="26" t="str">
        <f>IF($A106="","",INDEX('Mis Vencimientos'!$C$2:$C$11,INT((ROW()-2)/49)+1))</f>
        <v/>
      </c>
      <c r="C106" s="26" t="str">
        <f>IF($A106="","",INDEX('Mis Vencimientos'!$D$1:$AZ$1,1,MOD(ROW()-2,49)+1))</f>
        <v/>
      </c>
      <c r="D106" s="27" t="str">
        <f>IF($A106="","",INDEX('Mis Vencimientos'!$D$2:$AZ$11,INT((ROW()-2)/49)+1,MOD(ROW()-2,49)+1))</f>
        <v/>
      </c>
      <c r="E106" s="28" t="str">
        <f t="shared" ca="1" si="4"/>
        <v/>
      </c>
      <c r="F106" s="26" t="str">
        <f t="shared" ca="1" si="5"/>
        <v/>
      </c>
      <c r="G106" s="26" t="str">
        <f t="shared" si="6"/>
        <v/>
      </c>
      <c r="H106" s="26" t="str">
        <f t="shared" si="7"/>
        <v/>
      </c>
    </row>
    <row r="107" spans="1:8" x14ac:dyDescent="0.25">
      <c r="A107" s="26" t="str">
        <f>IF(INDEX('Mis Vencimientos'!$B$2:$B$11,INT((ROW()-2)/49)+1)="","",INDEX('Mis Vencimientos'!$B$2:$B$11,INT((ROW()-2)/49)+1))</f>
        <v/>
      </c>
      <c r="B107" s="26" t="str">
        <f>IF($A107="","",INDEX('Mis Vencimientos'!$C$2:$C$11,INT((ROW()-2)/49)+1))</f>
        <v/>
      </c>
      <c r="C107" s="26" t="str">
        <f>IF($A107="","",INDEX('Mis Vencimientos'!$D$1:$AZ$1,1,MOD(ROW()-2,49)+1))</f>
        <v/>
      </c>
      <c r="D107" s="27" t="str">
        <f>IF($A107="","",INDEX('Mis Vencimientos'!$D$2:$AZ$11,INT((ROW()-2)/49)+1,MOD(ROW()-2,49)+1))</f>
        <v/>
      </c>
      <c r="E107" s="28" t="str">
        <f t="shared" ca="1" si="4"/>
        <v/>
      </c>
      <c r="F107" s="26" t="str">
        <f t="shared" ca="1" si="5"/>
        <v/>
      </c>
      <c r="G107" s="26" t="str">
        <f t="shared" si="6"/>
        <v/>
      </c>
      <c r="H107" s="26" t="str">
        <f t="shared" si="7"/>
        <v/>
      </c>
    </row>
    <row r="108" spans="1:8" x14ac:dyDescent="0.25">
      <c r="A108" s="26" t="str">
        <f>IF(INDEX('Mis Vencimientos'!$B$2:$B$11,INT((ROW()-2)/49)+1)="","",INDEX('Mis Vencimientos'!$B$2:$B$11,INT((ROW()-2)/49)+1))</f>
        <v/>
      </c>
      <c r="B108" s="26" t="str">
        <f>IF($A108="","",INDEX('Mis Vencimientos'!$C$2:$C$11,INT((ROW()-2)/49)+1))</f>
        <v/>
      </c>
      <c r="C108" s="26" t="str">
        <f>IF($A108="","",INDEX('Mis Vencimientos'!$D$1:$AZ$1,1,MOD(ROW()-2,49)+1))</f>
        <v/>
      </c>
      <c r="D108" s="27" t="str">
        <f>IF($A108="","",INDEX('Mis Vencimientos'!$D$2:$AZ$11,INT((ROW()-2)/49)+1,MOD(ROW()-2,49)+1))</f>
        <v/>
      </c>
      <c r="E108" s="28" t="str">
        <f t="shared" ca="1" si="4"/>
        <v/>
      </c>
      <c r="F108" s="26" t="str">
        <f t="shared" ca="1" si="5"/>
        <v/>
      </c>
      <c r="G108" s="26" t="str">
        <f t="shared" si="6"/>
        <v/>
      </c>
      <c r="H108" s="26" t="str">
        <f t="shared" si="7"/>
        <v/>
      </c>
    </row>
    <row r="109" spans="1:8" x14ac:dyDescent="0.25">
      <c r="A109" s="26" t="str">
        <f>IF(INDEX('Mis Vencimientos'!$B$2:$B$11,INT((ROW()-2)/49)+1)="","",INDEX('Mis Vencimientos'!$B$2:$B$11,INT((ROW()-2)/49)+1))</f>
        <v/>
      </c>
      <c r="B109" s="26" t="str">
        <f>IF($A109="","",INDEX('Mis Vencimientos'!$C$2:$C$11,INT((ROW()-2)/49)+1))</f>
        <v/>
      </c>
      <c r="C109" s="26" t="str">
        <f>IF($A109="","",INDEX('Mis Vencimientos'!$D$1:$AZ$1,1,MOD(ROW()-2,49)+1))</f>
        <v/>
      </c>
      <c r="D109" s="27" t="str">
        <f>IF($A109="","",INDEX('Mis Vencimientos'!$D$2:$AZ$11,INT((ROW()-2)/49)+1,MOD(ROW()-2,49)+1))</f>
        <v/>
      </c>
      <c r="E109" s="28" t="str">
        <f t="shared" ca="1" si="4"/>
        <v/>
      </c>
      <c r="F109" s="26" t="str">
        <f t="shared" ca="1" si="5"/>
        <v/>
      </c>
      <c r="G109" s="26" t="str">
        <f t="shared" si="6"/>
        <v/>
      </c>
      <c r="H109" s="26" t="str">
        <f t="shared" si="7"/>
        <v/>
      </c>
    </row>
    <row r="110" spans="1:8" x14ac:dyDescent="0.25">
      <c r="A110" s="26" t="str">
        <f>IF(INDEX('Mis Vencimientos'!$B$2:$B$11,INT((ROW()-2)/49)+1)="","",INDEX('Mis Vencimientos'!$B$2:$B$11,INT((ROW()-2)/49)+1))</f>
        <v/>
      </c>
      <c r="B110" s="26" t="str">
        <f>IF($A110="","",INDEX('Mis Vencimientos'!$C$2:$C$11,INT((ROW()-2)/49)+1))</f>
        <v/>
      </c>
      <c r="C110" s="26" t="str">
        <f>IF($A110="","",INDEX('Mis Vencimientos'!$D$1:$AZ$1,1,MOD(ROW()-2,49)+1))</f>
        <v/>
      </c>
      <c r="D110" s="27" t="str">
        <f>IF($A110="","",INDEX('Mis Vencimientos'!$D$2:$AZ$11,INT((ROW()-2)/49)+1,MOD(ROW()-2,49)+1))</f>
        <v/>
      </c>
      <c r="E110" s="28" t="str">
        <f t="shared" ca="1" si="4"/>
        <v/>
      </c>
      <c r="F110" s="26" t="str">
        <f t="shared" ca="1" si="5"/>
        <v/>
      </c>
      <c r="G110" s="26" t="str">
        <f t="shared" si="6"/>
        <v/>
      </c>
      <c r="H110" s="26" t="str">
        <f t="shared" si="7"/>
        <v/>
      </c>
    </row>
    <row r="111" spans="1:8" x14ac:dyDescent="0.25">
      <c r="A111" s="26" t="str">
        <f>IF(INDEX('Mis Vencimientos'!$B$2:$B$11,INT((ROW()-2)/49)+1)="","",INDEX('Mis Vencimientos'!$B$2:$B$11,INT((ROW()-2)/49)+1))</f>
        <v/>
      </c>
      <c r="B111" s="26" t="str">
        <f>IF($A111="","",INDEX('Mis Vencimientos'!$C$2:$C$11,INT((ROW()-2)/49)+1))</f>
        <v/>
      </c>
      <c r="C111" s="26" t="str">
        <f>IF($A111="","",INDEX('Mis Vencimientos'!$D$1:$AZ$1,1,MOD(ROW()-2,49)+1))</f>
        <v/>
      </c>
      <c r="D111" s="27" t="str">
        <f>IF($A111="","",INDEX('Mis Vencimientos'!$D$2:$AZ$11,INT((ROW()-2)/49)+1,MOD(ROW()-2,49)+1))</f>
        <v/>
      </c>
      <c r="E111" s="28" t="str">
        <f t="shared" ca="1" si="4"/>
        <v/>
      </c>
      <c r="F111" s="26" t="str">
        <f t="shared" ca="1" si="5"/>
        <v/>
      </c>
      <c r="G111" s="26" t="str">
        <f t="shared" si="6"/>
        <v/>
      </c>
      <c r="H111" s="26" t="str">
        <f t="shared" si="7"/>
        <v/>
      </c>
    </row>
    <row r="112" spans="1:8" x14ac:dyDescent="0.25">
      <c r="A112" s="26" t="str">
        <f>IF(INDEX('Mis Vencimientos'!$B$2:$B$11,INT((ROW()-2)/49)+1)="","",INDEX('Mis Vencimientos'!$B$2:$B$11,INT((ROW()-2)/49)+1))</f>
        <v/>
      </c>
      <c r="B112" s="26" t="str">
        <f>IF($A112="","",INDEX('Mis Vencimientos'!$C$2:$C$11,INT((ROW()-2)/49)+1))</f>
        <v/>
      </c>
      <c r="C112" s="26" t="str">
        <f>IF($A112="","",INDEX('Mis Vencimientos'!$D$1:$AZ$1,1,MOD(ROW()-2,49)+1))</f>
        <v/>
      </c>
      <c r="D112" s="27" t="str">
        <f>IF($A112="","",INDEX('Mis Vencimientos'!$D$2:$AZ$11,INT((ROW()-2)/49)+1,MOD(ROW()-2,49)+1))</f>
        <v/>
      </c>
      <c r="E112" s="28" t="str">
        <f t="shared" ca="1" si="4"/>
        <v/>
      </c>
      <c r="F112" s="26" t="str">
        <f t="shared" ca="1" si="5"/>
        <v/>
      </c>
      <c r="G112" s="26" t="str">
        <f t="shared" si="6"/>
        <v/>
      </c>
      <c r="H112" s="26" t="str">
        <f t="shared" si="7"/>
        <v/>
      </c>
    </row>
    <row r="113" spans="1:8" x14ac:dyDescent="0.25">
      <c r="A113" s="26" t="str">
        <f>IF(INDEX('Mis Vencimientos'!$B$2:$B$11,INT((ROW()-2)/49)+1)="","",INDEX('Mis Vencimientos'!$B$2:$B$11,INT((ROW()-2)/49)+1))</f>
        <v/>
      </c>
      <c r="B113" s="26" t="str">
        <f>IF($A113="","",INDEX('Mis Vencimientos'!$C$2:$C$11,INT((ROW()-2)/49)+1))</f>
        <v/>
      </c>
      <c r="C113" s="26" t="str">
        <f>IF($A113="","",INDEX('Mis Vencimientos'!$D$1:$AZ$1,1,MOD(ROW()-2,49)+1))</f>
        <v/>
      </c>
      <c r="D113" s="27" t="str">
        <f>IF($A113="","",INDEX('Mis Vencimientos'!$D$2:$AZ$11,INT((ROW()-2)/49)+1,MOD(ROW()-2,49)+1))</f>
        <v/>
      </c>
      <c r="E113" s="28" t="str">
        <f t="shared" ca="1" si="4"/>
        <v/>
      </c>
      <c r="F113" s="26" t="str">
        <f t="shared" ca="1" si="5"/>
        <v/>
      </c>
      <c r="G113" s="26" t="str">
        <f t="shared" si="6"/>
        <v/>
      </c>
      <c r="H113" s="26" t="str">
        <f t="shared" si="7"/>
        <v/>
      </c>
    </row>
    <row r="114" spans="1:8" x14ac:dyDescent="0.25">
      <c r="A114" s="26" t="str">
        <f>IF(INDEX('Mis Vencimientos'!$B$2:$B$11,INT((ROW()-2)/49)+1)="","",INDEX('Mis Vencimientos'!$B$2:$B$11,INT((ROW()-2)/49)+1))</f>
        <v/>
      </c>
      <c r="B114" s="26" t="str">
        <f>IF($A114="","",INDEX('Mis Vencimientos'!$C$2:$C$11,INT((ROW()-2)/49)+1))</f>
        <v/>
      </c>
      <c r="C114" s="26" t="str">
        <f>IF($A114="","",INDEX('Mis Vencimientos'!$D$1:$AZ$1,1,MOD(ROW()-2,49)+1))</f>
        <v/>
      </c>
      <c r="D114" s="27" t="str">
        <f>IF($A114="","",INDEX('Mis Vencimientos'!$D$2:$AZ$11,INT((ROW()-2)/49)+1,MOD(ROW()-2,49)+1))</f>
        <v/>
      </c>
      <c r="E114" s="28" t="str">
        <f t="shared" ca="1" si="4"/>
        <v/>
      </c>
      <c r="F114" s="26" t="str">
        <f t="shared" ca="1" si="5"/>
        <v/>
      </c>
      <c r="G114" s="26" t="str">
        <f t="shared" si="6"/>
        <v/>
      </c>
      <c r="H114" s="26" t="str">
        <f t="shared" si="7"/>
        <v/>
      </c>
    </row>
    <row r="115" spans="1:8" x14ac:dyDescent="0.25">
      <c r="A115" s="26" t="str">
        <f>IF(INDEX('Mis Vencimientos'!$B$2:$B$11,INT((ROW()-2)/49)+1)="","",INDEX('Mis Vencimientos'!$B$2:$B$11,INT((ROW()-2)/49)+1))</f>
        <v/>
      </c>
      <c r="B115" s="26" t="str">
        <f>IF($A115="","",INDEX('Mis Vencimientos'!$C$2:$C$11,INT((ROW()-2)/49)+1))</f>
        <v/>
      </c>
      <c r="C115" s="26" t="str">
        <f>IF($A115="","",INDEX('Mis Vencimientos'!$D$1:$AZ$1,1,MOD(ROW()-2,49)+1))</f>
        <v/>
      </c>
      <c r="D115" s="27" t="str">
        <f>IF($A115="","",INDEX('Mis Vencimientos'!$D$2:$AZ$11,INT((ROW()-2)/49)+1,MOD(ROW()-2,49)+1))</f>
        <v/>
      </c>
      <c r="E115" s="28" t="str">
        <f t="shared" ca="1" si="4"/>
        <v/>
      </c>
      <c r="F115" s="26" t="str">
        <f t="shared" ca="1" si="5"/>
        <v/>
      </c>
      <c r="G115" s="26" t="str">
        <f t="shared" si="6"/>
        <v/>
      </c>
      <c r="H115" s="26" t="str">
        <f t="shared" si="7"/>
        <v/>
      </c>
    </row>
    <row r="116" spans="1:8" x14ac:dyDescent="0.25">
      <c r="A116" s="26" t="str">
        <f>IF(INDEX('Mis Vencimientos'!$B$2:$B$11,INT((ROW()-2)/49)+1)="","",INDEX('Mis Vencimientos'!$B$2:$B$11,INT((ROW()-2)/49)+1))</f>
        <v/>
      </c>
      <c r="B116" s="26" t="str">
        <f>IF($A116="","",INDEX('Mis Vencimientos'!$C$2:$C$11,INT((ROW()-2)/49)+1))</f>
        <v/>
      </c>
      <c r="C116" s="26" t="str">
        <f>IF($A116="","",INDEX('Mis Vencimientos'!$D$1:$AZ$1,1,MOD(ROW()-2,49)+1))</f>
        <v/>
      </c>
      <c r="D116" s="27" t="str">
        <f>IF($A116="","",INDEX('Mis Vencimientos'!$D$2:$AZ$11,INT((ROW()-2)/49)+1,MOD(ROW()-2,49)+1))</f>
        <v/>
      </c>
      <c r="E116" s="28" t="str">
        <f t="shared" ca="1" si="4"/>
        <v/>
      </c>
      <c r="F116" s="26" t="str">
        <f t="shared" ca="1" si="5"/>
        <v/>
      </c>
      <c r="G116" s="26" t="str">
        <f t="shared" si="6"/>
        <v/>
      </c>
      <c r="H116" s="26" t="str">
        <f t="shared" si="7"/>
        <v/>
      </c>
    </row>
    <row r="117" spans="1:8" x14ac:dyDescent="0.25">
      <c r="A117" s="26" t="str">
        <f>IF(INDEX('Mis Vencimientos'!$B$2:$B$11,INT((ROW()-2)/49)+1)="","",INDEX('Mis Vencimientos'!$B$2:$B$11,INT((ROW()-2)/49)+1))</f>
        <v/>
      </c>
      <c r="B117" s="26" t="str">
        <f>IF($A117="","",INDEX('Mis Vencimientos'!$C$2:$C$11,INT((ROW()-2)/49)+1))</f>
        <v/>
      </c>
      <c r="C117" s="26" t="str">
        <f>IF($A117="","",INDEX('Mis Vencimientos'!$D$1:$AZ$1,1,MOD(ROW()-2,49)+1))</f>
        <v/>
      </c>
      <c r="D117" s="27" t="str">
        <f>IF($A117="","",INDEX('Mis Vencimientos'!$D$2:$AZ$11,INT((ROW()-2)/49)+1,MOD(ROW()-2,49)+1))</f>
        <v/>
      </c>
      <c r="E117" s="28" t="str">
        <f t="shared" ca="1" si="4"/>
        <v/>
      </c>
      <c r="F117" s="26" t="str">
        <f t="shared" ca="1" si="5"/>
        <v/>
      </c>
      <c r="G117" s="26" t="str">
        <f t="shared" si="6"/>
        <v/>
      </c>
      <c r="H117" s="26" t="str">
        <f t="shared" si="7"/>
        <v/>
      </c>
    </row>
    <row r="118" spans="1:8" x14ac:dyDescent="0.25">
      <c r="A118" s="26" t="str">
        <f>IF(INDEX('Mis Vencimientos'!$B$2:$B$11,INT((ROW()-2)/49)+1)="","",INDEX('Mis Vencimientos'!$B$2:$B$11,INT((ROW()-2)/49)+1))</f>
        <v/>
      </c>
      <c r="B118" s="26" t="str">
        <f>IF($A118="","",INDEX('Mis Vencimientos'!$C$2:$C$11,INT((ROW()-2)/49)+1))</f>
        <v/>
      </c>
      <c r="C118" s="26" t="str">
        <f>IF($A118="","",INDEX('Mis Vencimientos'!$D$1:$AZ$1,1,MOD(ROW()-2,49)+1))</f>
        <v/>
      </c>
      <c r="D118" s="27" t="str">
        <f>IF($A118="","",INDEX('Mis Vencimientos'!$D$2:$AZ$11,INT((ROW()-2)/49)+1,MOD(ROW()-2,49)+1))</f>
        <v/>
      </c>
      <c r="E118" s="28" t="str">
        <f t="shared" ca="1" si="4"/>
        <v/>
      </c>
      <c r="F118" s="26" t="str">
        <f t="shared" ca="1" si="5"/>
        <v/>
      </c>
      <c r="G118" s="26" t="str">
        <f t="shared" si="6"/>
        <v/>
      </c>
      <c r="H118" s="26" t="str">
        <f t="shared" si="7"/>
        <v/>
      </c>
    </row>
    <row r="119" spans="1:8" x14ac:dyDescent="0.25">
      <c r="A119" s="26" t="str">
        <f>IF(INDEX('Mis Vencimientos'!$B$2:$B$11,INT((ROW()-2)/49)+1)="","",INDEX('Mis Vencimientos'!$B$2:$B$11,INT((ROW()-2)/49)+1))</f>
        <v/>
      </c>
      <c r="B119" s="26" t="str">
        <f>IF($A119="","",INDEX('Mis Vencimientos'!$C$2:$C$11,INT((ROW()-2)/49)+1))</f>
        <v/>
      </c>
      <c r="C119" s="26" t="str">
        <f>IF($A119="","",INDEX('Mis Vencimientos'!$D$1:$AZ$1,1,MOD(ROW()-2,49)+1))</f>
        <v/>
      </c>
      <c r="D119" s="27" t="str">
        <f>IF($A119="","",INDEX('Mis Vencimientos'!$D$2:$AZ$11,INT((ROW()-2)/49)+1,MOD(ROW()-2,49)+1))</f>
        <v/>
      </c>
      <c r="E119" s="28" t="str">
        <f t="shared" ca="1" si="4"/>
        <v/>
      </c>
      <c r="F119" s="26" t="str">
        <f t="shared" ca="1" si="5"/>
        <v/>
      </c>
      <c r="G119" s="26" t="str">
        <f t="shared" si="6"/>
        <v/>
      </c>
      <c r="H119" s="26" t="str">
        <f t="shared" si="7"/>
        <v/>
      </c>
    </row>
    <row r="120" spans="1:8" x14ac:dyDescent="0.25">
      <c r="A120" s="26" t="str">
        <f>IF(INDEX('Mis Vencimientos'!$B$2:$B$11,INT((ROW()-2)/49)+1)="","",INDEX('Mis Vencimientos'!$B$2:$B$11,INT((ROW()-2)/49)+1))</f>
        <v/>
      </c>
      <c r="B120" s="26" t="str">
        <f>IF($A120="","",INDEX('Mis Vencimientos'!$C$2:$C$11,INT((ROW()-2)/49)+1))</f>
        <v/>
      </c>
      <c r="C120" s="26" t="str">
        <f>IF($A120="","",INDEX('Mis Vencimientos'!$D$1:$AZ$1,1,MOD(ROW()-2,49)+1))</f>
        <v/>
      </c>
      <c r="D120" s="27" t="str">
        <f>IF($A120="","",INDEX('Mis Vencimientos'!$D$2:$AZ$11,INT((ROW()-2)/49)+1,MOD(ROW()-2,49)+1))</f>
        <v/>
      </c>
      <c r="E120" s="28" t="str">
        <f t="shared" ca="1" si="4"/>
        <v/>
      </c>
      <c r="F120" s="26" t="str">
        <f t="shared" ca="1" si="5"/>
        <v/>
      </c>
      <c r="G120" s="26" t="str">
        <f t="shared" si="6"/>
        <v/>
      </c>
      <c r="H120" s="26" t="str">
        <f t="shared" si="7"/>
        <v/>
      </c>
    </row>
    <row r="121" spans="1:8" x14ac:dyDescent="0.25">
      <c r="A121" s="26" t="str">
        <f>IF(INDEX('Mis Vencimientos'!$B$2:$B$11,INT((ROW()-2)/49)+1)="","",INDEX('Mis Vencimientos'!$B$2:$B$11,INT((ROW()-2)/49)+1))</f>
        <v/>
      </c>
      <c r="B121" s="26" t="str">
        <f>IF($A121="","",INDEX('Mis Vencimientos'!$C$2:$C$11,INT((ROW()-2)/49)+1))</f>
        <v/>
      </c>
      <c r="C121" s="26" t="str">
        <f>IF($A121="","",INDEX('Mis Vencimientos'!$D$1:$AZ$1,1,MOD(ROW()-2,49)+1))</f>
        <v/>
      </c>
      <c r="D121" s="27" t="str">
        <f>IF($A121="","",INDEX('Mis Vencimientos'!$D$2:$AZ$11,INT((ROW()-2)/49)+1,MOD(ROW()-2,49)+1))</f>
        <v/>
      </c>
      <c r="E121" s="28" t="str">
        <f t="shared" ca="1" si="4"/>
        <v/>
      </c>
      <c r="F121" s="26" t="str">
        <f t="shared" ca="1" si="5"/>
        <v/>
      </c>
      <c r="G121" s="26" t="str">
        <f t="shared" si="6"/>
        <v/>
      </c>
      <c r="H121" s="26" t="str">
        <f t="shared" si="7"/>
        <v/>
      </c>
    </row>
    <row r="122" spans="1:8" x14ac:dyDescent="0.25">
      <c r="A122" s="26" t="str">
        <f>IF(INDEX('Mis Vencimientos'!$B$2:$B$11,INT((ROW()-2)/49)+1)="","",INDEX('Mis Vencimientos'!$B$2:$B$11,INT((ROW()-2)/49)+1))</f>
        <v/>
      </c>
      <c r="B122" s="26" t="str">
        <f>IF($A122="","",INDEX('Mis Vencimientos'!$C$2:$C$11,INT((ROW()-2)/49)+1))</f>
        <v/>
      </c>
      <c r="C122" s="26" t="str">
        <f>IF($A122="","",INDEX('Mis Vencimientos'!$D$1:$AZ$1,1,MOD(ROW()-2,49)+1))</f>
        <v/>
      </c>
      <c r="D122" s="27" t="str">
        <f>IF($A122="","",INDEX('Mis Vencimientos'!$D$2:$AZ$11,INT((ROW()-2)/49)+1,MOD(ROW()-2,49)+1))</f>
        <v/>
      </c>
      <c r="E122" s="28" t="str">
        <f t="shared" ca="1" si="4"/>
        <v/>
      </c>
      <c r="F122" s="26" t="str">
        <f t="shared" ca="1" si="5"/>
        <v/>
      </c>
      <c r="G122" s="26" t="str">
        <f t="shared" si="6"/>
        <v/>
      </c>
      <c r="H122" s="26" t="str">
        <f t="shared" si="7"/>
        <v/>
      </c>
    </row>
    <row r="123" spans="1:8" x14ac:dyDescent="0.25">
      <c r="A123" s="26" t="str">
        <f>IF(INDEX('Mis Vencimientos'!$B$2:$B$11,INT((ROW()-2)/49)+1)="","",INDEX('Mis Vencimientos'!$B$2:$B$11,INT((ROW()-2)/49)+1))</f>
        <v/>
      </c>
      <c r="B123" s="26" t="str">
        <f>IF($A123="","",INDEX('Mis Vencimientos'!$C$2:$C$11,INT((ROW()-2)/49)+1))</f>
        <v/>
      </c>
      <c r="C123" s="26" t="str">
        <f>IF($A123="","",INDEX('Mis Vencimientos'!$D$1:$AZ$1,1,MOD(ROW()-2,49)+1))</f>
        <v/>
      </c>
      <c r="D123" s="27" t="str">
        <f>IF($A123="","",INDEX('Mis Vencimientos'!$D$2:$AZ$11,INT((ROW()-2)/49)+1,MOD(ROW()-2,49)+1))</f>
        <v/>
      </c>
      <c r="E123" s="28" t="str">
        <f t="shared" ca="1" si="4"/>
        <v/>
      </c>
      <c r="F123" s="26" t="str">
        <f t="shared" ca="1" si="5"/>
        <v/>
      </c>
      <c r="G123" s="26" t="str">
        <f t="shared" si="6"/>
        <v/>
      </c>
      <c r="H123" s="26" t="str">
        <f t="shared" si="7"/>
        <v/>
      </c>
    </row>
    <row r="124" spans="1:8" x14ac:dyDescent="0.25">
      <c r="A124" s="26" t="str">
        <f>IF(INDEX('Mis Vencimientos'!$B$2:$B$11,INT((ROW()-2)/49)+1)="","",INDEX('Mis Vencimientos'!$B$2:$B$11,INT((ROW()-2)/49)+1))</f>
        <v/>
      </c>
      <c r="B124" s="26" t="str">
        <f>IF($A124="","",INDEX('Mis Vencimientos'!$C$2:$C$11,INT((ROW()-2)/49)+1))</f>
        <v/>
      </c>
      <c r="C124" s="26" t="str">
        <f>IF($A124="","",INDEX('Mis Vencimientos'!$D$1:$AZ$1,1,MOD(ROW()-2,49)+1))</f>
        <v/>
      </c>
      <c r="D124" s="27" t="str">
        <f>IF($A124="","",INDEX('Mis Vencimientos'!$D$2:$AZ$11,INT((ROW()-2)/49)+1,MOD(ROW()-2,49)+1))</f>
        <v/>
      </c>
      <c r="E124" s="28" t="str">
        <f t="shared" ca="1" si="4"/>
        <v/>
      </c>
      <c r="F124" s="26" t="str">
        <f t="shared" ca="1" si="5"/>
        <v/>
      </c>
      <c r="G124" s="26" t="str">
        <f t="shared" si="6"/>
        <v/>
      </c>
      <c r="H124" s="26" t="str">
        <f t="shared" si="7"/>
        <v/>
      </c>
    </row>
    <row r="125" spans="1:8" x14ac:dyDescent="0.25">
      <c r="A125" s="26" t="str">
        <f>IF(INDEX('Mis Vencimientos'!$B$2:$B$11,INT((ROW()-2)/49)+1)="","",INDEX('Mis Vencimientos'!$B$2:$B$11,INT((ROW()-2)/49)+1))</f>
        <v/>
      </c>
      <c r="B125" s="26" t="str">
        <f>IF($A125="","",INDEX('Mis Vencimientos'!$C$2:$C$11,INT((ROW()-2)/49)+1))</f>
        <v/>
      </c>
      <c r="C125" s="26" t="str">
        <f>IF($A125="","",INDEX('Mis Vencimientos'!$D$1:$AZ$1,1,MOD(ROW()-2,49)+1))</f>
        <v/>
      </c>
      <c r="D125" s="27" t="str">
        <f>IF($A125="","",INDEX('Mis Vencimientos'!$D$2:$AZ$11,INT((ROW()-2)/49)+1,MOD(ROW()-2,49)+1))</f>
        <v/>
      </c>
      <c r="E125" s="28" t="str">
        <f t="shared" ca="1" si="4"/>
        <v/>
      </c>
      <c r="F125" s="26" t="str">
        <f t="shared" ca="1" si="5"/>
        <v/>
      </c>
      <c r="G125" s="26" t="str">
        <f t="shared" si="6"/>
        <v/>
      </c>
      <c r="H125" s="26" t="str">
        <f t="shared" si="7"/>
        <v/>
      </c>
    </row>
    <row r="126" spans="1:8" x14ac:dyDescent="0.25">
      <c r="A126" s="26" t="str">
        <f>IF(INDEX('Mis Vencimientos'!$B$2:$B$11,INT((ROW()-2)/49)+1)="","",INDEX('Mis Vencimientos'!$B$2:$B$11,INT((ROW()-2)/49)+1))</f>
        <v/>
      </c>
      <c r="B126" s="26" t="str">
        <f>IF($A126="","",INDEX('Mis Vencimientos'!$C$2:$C$11,INT((ROW()-2)/49)+1))</f>
        <v/>
      </c>
      <c r="C126" s="26" t="str">
        <f>IF($A126="","",INDEX('Mis Vencimientos'!$D$1:$AZ$1,1,MOD(ROW()-2,49)+1))</f>
        <v/>
      </c>
      <c r="D126" s="27" t="str">
        <f>IF($A126="","",INDEX('Mis Vencimientos'!$D$2:$AZ$11,INT((ROW()-2)/49)+1,MOD(ROW()-2,49)+1))</f>
        <v/>
      </c>
      <c r="E126" s="28" t="str">
        <f t="shared" ca="1" si="4"/>
        <v/>
      </c>
      <c r="F126" s="26" t="str">
        <f t="shared" ca="1" si="5"/>
        <v/>
      </c>
      <c r="G126" s="26" t="str">
        <f t="shared" si="6"/>
        <v/>
      </c>
      <c r="H126" s="26" t="str">
        <f t="shared" si="7"/>
        <v/>
      </c>
    </row>
    <row r="127" spans="1:8" x14ac:dyDescent="0.25">
      <c r="A127" s="26" t="str">
        <f>IF(INDEX('Mis Vencimientos'!$B$2:$B$11,INT((ROW()-2)/49)+1)="","",INDEX('Mis Vencimientos'!$B$2:$B$11,INT((ROW()-2)/49)+1))</f>
        <v/>
      </c>
      <c r="B127" s="26" t="str">
        <f>IF($A127="","",INDEX('Mis Vencimientos'!$C$2:$C$11,INT((ROW()-2)/49)+1))</f>
        <v/>
      </c>
      <c r="C127" s="26" t="str">
        <f>IF($A127="","",INDEX('Mis Vencimientos'!$D$1:$AZ$1,1,MOD(ROW()-2,49)+1))</f>
        <v/>
      </c>
      <c r="D127" s="27" t="str">
        <f>IF($A127="","",INDEX('Mis Vencimientos'!$D$2:$AZ$11,INT((ROW()-2)/49)+1,MOD(ROW()-2,49)+1))</f>
        <v/>
      </c>
      <c r="E127" s="28" t="str">
        <f t="shared" ca="1" si="4"/>
        <v/>
      </c>
      <c r="F127" s="26" t="str">
        <f t="shared" ca="1" si="5"/>
        <v/>
      </c>
      <c r="G127" s="26" t="str">
        <f t="shared" si="6"/>
        <v/>
      </c>
      <c r="H127" s="26" t="str">
        <f t="shared" si="7"/>
        <v/>
      </c>
    </row>
    <row r="128" spans="1:8" x14ac:dyDescent="0.25">
      <c r="A128" s="26" t="str">
        <f>IF(INDEX('Mis Vencimientos'!$B$2:$B$11,INT((ROW()-2)/49)+1)="","",INDEX('Mis Vencimientos'!$B$2:$B$11,INT((ROW()-2)/49)+1))</f>
        <v/>
      </c>
      <c r="B128" s="26" t="str">
        <f>IF($A128="","",INDEX('Mis Vencimientos'!$C$2:$C$11,INT((ROW()-2)/49)+1))</f>
        <v/>
      </c>
      <c r="C128" s="26" t="str">
        <f>IF($A128="","",INDEX('Mis Vencimientos'!$D$1:$AZ$1,1,MOD(ROW()-2,49)+1))</f>
        <v/>
      </c>
      <c r="D128" s="27" t="str">
        <f>IF($A128="","",INDEX('Mis Vencimientos'!$D$2:$AZ$11,INT((ROW()-2)/49)+1,MOD(ROW()-2,49)+1))</f>
        <v/>
      </c>
      <c r="E128" s="28" t="str">
        <f t="shared" ca="1" si="4"/>
        <v/>
      </c>
      <c r="F128" s="26" t="str">
        <f t="shared" ca="1" si="5"/>
        <v/>
      </c>
      <c r="G128" s="26" t="str">
        <f t="shared" si="6"/>
        <v/>
      </c>
      <c r="H128" s="26" t="str">
        <f t="shared" si="7"/>
        <v/>
      </c>
    </row>
    <row r="129" spans="1:8" x14ac:dyDescent="0.25">
      <c r="A129" s="26" t="str">
        <f>IF(INDEX('Mis Vencimientos'!$B$2:$B$11,INT((ROW()-2)/49)+1)="","",INDEX('Mis Vencimientos'!$B$2:$B$11,INT((ROW()-2)/49)+1))</f>
        <v/>
      </c>
      <c r="B129" s="26" t="str">
        <f>IF($A129="","",INDEX('Mis Vencimientos'!$C$2:$C$11,INT((ROW()-2)/49)+1))</f>
        <v/>
      </c>
      <c r="C129" s="26" t="str">
        <f>IF($A129="","",INDEX('Mis Vencimientos'!$D$1:$AZ$1,1,MOD(ROW()-2,49)+1))</f>
        <v/>
      </c>
      <c r="D129" s="27" t="str">
        <f>IF($A129="","",INDEX('Mis Vencimientos'!$D$2:$AZ$11,INT((ROW()-2)/49)+1,MOD(ROW()-2,49)+1))</f>
        <v/>
      </c>
      <c r="E129" s="28" t="str">
        <f t="shared" ca="1" si="4"/>
        <v/>
      </c>
      <c r="F129" s="26" t="str">
        <f t="shared" ca="1" si="5"/>
        <v/>
      </c>
      <c r="G129" s="26" t="str">
        <f t="shared" si="6"/>
        <v/>
      </c>
      <c r="H129" s="26" t="str">
        <f t="shared" si="7"/>
        <v/>
      </c>
    </row>
    <row r="130" spans="1:8" x14ac:dyDescent="0.25">
      <c r="A130" s="26" t="str">
        <f>IF(INDEX('Mis Vencimientos'!$B$2:$B$11,INT((ROW()-2)/49)+1)="","",INDEX('Mis Vencimientos'!$B$2:$B$11,INT((ROW()-2)/49)+1))</f>
        <v/>
      </c>
      <c r="B130" s="26" t="str">
        <f>IF($A130="","",INDEX('Mis Vencimientos'!$C$2:$C$11,INT((ROW()-2)/49)+1))</f>
        <v/>
      </c>
      <c r="C130" s="26" t="str">
        <f>IF($A130="","",INDEX('Mis Vencimientos'!$D$1:$AZ$1,1,MOD(ROW()-2,49)+1))</f>
        <v/>
      </c>
      <c r="D130" s="27" t="str">
        <f>IF($A130="","",INDEX('Mis Vencimientos'!$D$2:$AZ$11,INT((ROW()-2)/49)+1,MOD(ROW()-2,49)+1))</f>
        <v/>
      </c>
      <c r="E130" s="28" t="str">
        <f t="shared" ref="E130:E193" ca="1" si="8">IF($D130="","",$D130-TODAY())</f>
        <v/>
      </c>
      <c r="F130" s="26" t="str">
        <f t="shared" ref="F130:F193" ca="1" si="9">IF($D130="","",IF($D130&lt;TODAY(),"Vencido",IF($D130=TODAY(),"Vence hoy",IF($D130&lt;=TODAY()+5,"≤ 5 días",IF($D130&lt;=TODAY()+15,"≤ 15 días","&gt; 15 días")))))</f>
        <v/>
      </c>
      <c r="G130" s="26" t="str">
        <f t="shared" ref="G130:G193" si="10">IF($C130="","",IF(LEFT($C130,5)="Renta","Renta",IF(LEFT($C130,3)="RST","RST",IF(LEFT($C130,7)="Retefte","Retención",IF(LEFT($C130,3)="IVA","IVA",IF(LEFT($C130,8)="Exógena","Exógena",IF(LEFT($C130,10)="Patrimonio","Patrimonio",IF(LEFT($C130,7)="ReteICA","ReteICA",IF(LEFT($C130,3)="ICA","ICA","Otros")))))))))</f>
        <v/>
      </c>
      <c r="H130" s="26" t="str">
        <f t="shared" ref="H130:H193" si="11">IF($D130="","",CHOOSE(MONTH($D130),"Enero","Febrero","Marzo","Abril","Mayo","Junio","Julio","Agosto","Septiembre","Octubre","Noviembre","Diciembre"))</f>
        <v/>
      </c>
    </row>
    <row r="131" spans="1:8" x14ac:dyDescent="0.25">
      <c r="A131" s="26" t="str">
        <f>IF(INDEX('Mis Vencimientos'!$B$2:$B$11,INT((ROW()-2)/49)+1)="","",INDEX('Mis Vencimientos'!$B$2:$B$11,INT((ROW()-2)/49)+1))</f>
        <v/>
      </c>
      <c r="B131" s="26" t="str">
        <f>IF($A131="","",INDEX('Mis Vencimientos'!$C$2:$C$11,INT((ROW()-2)/49)+1))</f>
        <v/>
      </c>
      <c r="C131" s="26" t="str">
        <f>IF($A131="","",INDEX('Mis Vencimientos'!$D$1:$AZ$1,1,MOD(ROW()-2,49)+1))</f>
        <v/>
      </c>
      <c r="D131" s="27" t="str">
        <f>IF($A131="","",INDEX('Mis Vencimientos'!$D$2:$AZ$11,INT((ROW()-2)/49)+1,MOD(ROW()-2,49)+1))</f>
        <v/>
      </c>
      <c r="E131" s="28" t="str">
        <f t="shared" ca="1" si="8"/>
        <v/>
      </c>
      <c r="F131" s="26" t="str">
        <f t="shared" ca="1" si="9"/>
        <v/>
      </c>
      <c r="G131" s="26" t="str">
        <f t="shared" si="10"/>
        <v/>
      </c>
      <c r="H131" s="26" t="str">
        <f t="shared" si="11"/>
        <v/>
      </c>
    </row>
    <row r="132" spans="1:8" x14ac:dyDescent="0.25">
      <c r="A132" s="26" t="str">
        <f>IF(INDEX('Mis Vencimientos'!$B$2:$B$11,INT((ROW()-2)/49)+1)="","",INDEX('Mis Vencimientos'!$B$2:$B$11,INT((ROW()-2)/49)+1))</f>
        <v/>
      </c>
      <c r="B132" s="26" t="str">
        <f>IF($A132="","",INDEX('Mis Vencimientos'!$C$2:$C$11,INT((ROW()-2)/49)+1))</f>
        <v/>
      </c>
      <c r="C132" s="26" t="str">
        <f>IF($A132="","",INDEX('Mis Vencimientos'!$D$1:$AZ$1,1,MOD(ROW()-2,49)+1))</f>
        <v/>
      </c>
      <c r="D132" s="27" t="str">
        <f>IF($A132="","",INDEX('Mis Vencimientos'!$D$2:$AZ$11,INT((ROW()-2)/49)+1,MOD(ROW()-2,49)+1))</f>
        <v/>
      </c>
      <c r="E132" s="28" t="str">
        <f t="shared" ca="1" si="8"/>
        <v/>
      </c>
      <c r="F132" s="26" t="str">
        <f t="shared" ca="1" si="9"/>
        <v/>
      </c>
      <c r="G132" s="26" t="str">
        <f t="shared" si="10"/>
        <v/>
      </c>
      <c r="H132" s="26" t="str">
        <f t="shared" si="11"/>
        <v/>
      </c>
    </row>
    <row r="133" spans="1:8" x14ac:dyDescent="0.25">
      <c r="A133" s="26" t="str">
        <f>IF(INDEX('Mis Vencimientos'!$B$2:$B$11,INT((ROW()-2)/49)+1)="","",INDEX('Mis Vencimientos'!$B$2:$B$11,INT((ROW()-2)/49)+1))</f>
        <v/>
      </c>
      <c r="B133" s="26" t="str">
        <f>IF($A133="","",INDEX('Mis Vencimientos'!$C$2:$C$11,INT((ROW()-2)/49)+1))</f>
        <v/>
      </c>
      <c r="C133" s="26" t="str">
        <f>IF($A133="","",INDEX('Mis Vencimientos'!$D$1:$AZ$1,1,MOD(ROW()-2,49)+1))</f>
        <v/>
      </c>
      <c r="D133" s="27" t="str">
        <f>IF($A133="","",INDEX('Mis Vencimientos'!$D$2:$AZ$11,INT((ROW()-2)/49)+1,MOD(ROW()-2,49)+1))</f>
        <v/>
      </c>
      <c r="E133" s="28" t="str">
        <f t="shared" ca="1" si="8"/>
        <v/>
      </c>
      <c r="F133" s="26" t="str">
        <f t="shared" ca="1" si="9"/>
        <v/>
      </c>
      <c r="G133" s="26" t="str">
        <f t="shared" si="10"/>
        <v/>
      </c>
      <c r="H133" s="26" t="str">
        <f t="shared" si="11"/>
        <v/>
      </c>
    </row>
    <row r="134" spans="1:8" x14ac:dyDescent="0.25">
      <c r="A134" s="26" t="str">
        <f>IF(INDEX('Mis Vencimientos'!$B$2:$B$11,INT((ROW()-2)/49)+1)="","",INDEX('Mis Vencimientos'!$B$2:$B$11,INT((ROW()-2)/49)+1))</f>
        <v/>
      </c>
      <c r="B134" s="26" t="str">
        <f>IF($A134="","",INDEX('Mis Vencimientos'!$C$2:$C$11,INT((ROW()-2)/49)+1))</f>
        <v/>
      </c>
      <c r="C134" s="26" t="str">
        <f>IF($A134="","",INDEX('Mis Vencimientos'!$D$1:$AZ$1,1,MOD(ROW()-2,49)+1))</f>
        <v/>
      </c>
      <c r="D134" s="27" t="str">
        <f>IF($A134="","",INDEX('Mis Vencimientos'!$D$2:$AZ$11,INT((ROW()-2)/49)+1,MOD(ROW()-2,49)+1))</f>
        <v/>
      </c>
      <c r="E134" s="28" t="str">
        <f t="shared" ca="1" si="8"/>
        <v/>
      </c>
      <c r="F134" s="26" t="str">
        <f t="shared" ca="1" si="9"/>
        <v/>
      </c>
      <c r="G134" s="26" t="str">
        <f t="shared" si="10"/>
        <v/>
      </c>
      <c r="H134" s="26" t="str">
        <f t="shared" si="11"/>
        <v/>
      </c>
    </row>
    <row r="135" spans="1:8" x14ac:dyDescent="0.25">
      <c r="A135" s="26" t="str">
        <f>IF(INDEX('Mis Vencimientos'!$B$2:$B$11,INT((ROW()-2)/49)+1)="","",INDEX('Mis Vencimientos'!$B$2:$B$11,INT((ROW()-2)/49)+1))</f>
        <v/>
      </c>
      <c r="B135" s="26" t="str">
        <f>IF($A135="","",INDEX('Mis Vencimientos'!$C$2:$C$11,INT((ROW()-2)/49)+1))</f>
        <v/>
      </c>
      <c r="C135" s="26" t="str">
        <f>IF($A135="","",INDEX('Mis Vencimientos'!$D$1:$AZ$1,1,MOD(ROW()-2,49)+1))</f>
        <v/>
      </c>
      <c r="D135" s="27" t="str">
        <f>IF($A135="","",INDEX('Mis Vencimientos'!$D$2:$AZ$11,INT((ROW()-2)/49)+1,MOD(ROW()-2,49)+1))</f>
        <v/>
      </c>
      <c r="E135" s="28" t="str">
        <f t="shared" ca="1" si="8"/>
        <v/>
      </c>
      <c r="F135" s="26" t="str">
        <f t="shared" ca="1" si="9"/>
        <v/>
      </c>
      <c r="G135" s="26" t="str">
        <f t="shared" si="10"/>
        <v/>
      </c>
      <c r="H135" s="26" t="str">
        <f t="shared" si="11"/>
        <v/>
      </c>
    </row>
    <row r="136" spans="1:8" x14ac:dyDescent="0.25">
      <c r="A136" s="26" t="str">
        <f>IF(INDEX('Mis Vencimientos'!$B$2:$B$11,INT((ROW()-2)/49)+1)="","",INDEX('Mis Vencimientos'!$B$2:$B$11,INT((ROW()-2)/49)+1))</f>
        <v/>
      </c>
      <c r="B136" s="26" t="str">
        <f>IF($A136="","",INDEX('Mis Vencimientos'!$C$2:$C$11,INT((ROW()-2)/49)+1))</f>
        <v/>
      </c>
      <c r="C136" s="26" t="str">
        <f>IF($A136="","",INDEX('Mis Vencimientos'!$D$1:$AZ$1,1,MOD(ROW()-2,49)+1))</f>
        <v/>
      </c>
      <c r="D136" s="27" t="str">
        <f>IF($A136="","",INDEX('Mis Vencimientos'!$D$2:$AZ$11,INT((ROW()-2)/49)+1,MOD(ROW()-2,49)+1))</f>
        <v/>
      </c>
      <c r="E136" s="28" t="str">
        <f t="shared" ca="1" si="8"/>
        <v/>
      </c>
      <c r="F136" s="26" t="str">
        <f t="shared" ca="1" si="9"/>
        <v/>
      </c>
      <c r="G136" s="26" t="str">
        <f t="shared" si="10"/>
        <v/>
      </c>
      <c r="H136" s="26" t="str">
        <f t="shared" si="11"/>
        <v/>
      </c>
    </row>
    <row r="137" spans="1:8" x14ac:dyDescent="0.25">
      <c r="A137" s="26" t="str">
        <f>IF(INDEX('Mis Vencimientos'!$B$2:$B$11,INT((ROW()-2)/49)+1)="","",INDEX('Mis Vencimientos'!$B$2:$B$11,INT((ROW()-2)/49)+1))</f>
        <v/>
      </c>
      <c r="B137" s="26" t="str">
        <f>IF($A137="","",INDEX('Mis Vencimientos'!$C$2:$C$11,INT((ROW()-2)/49)+1))</f>
        <v/>
      </c>
      <c r="C137" s="26" t="str">
        <f>IF($A137="","",INDEX('Mis Vencimientos'!$D$1:$AZ$1,1,MOD(ROW()-2,49)+1))</f>
        <v/>
      </c>
      <c r="D137" s="27" t="str">
        <f>IF($A137="","",INDEX('Mis Vencimientos'!$D$2:$AZ$11,INT((ROW()-2)/49)+1,MOD(ROW()-2,49)+1))</f>
        <v/>
      </c>
      <c r="E137" s="28" t="str">
        <f t="shared" ca="1" si="8"/>
        <v/>
      </c>
      <c r="F137" s="26" t="str">
        <f t="shared" ca="1" si="9"/>
        <v/>
      </c>
      <c r="G137" s="26" t="str">
        <f t="shared" si="10"/>
        <v/>
      </c>
      <c r="H137" s="26" t="str">
        <f t="shared" si="11"/>
        <v/>
      </c>
    </row>
    <row r="138" spans="1:8" x14ac:dyDescent="0.25">
      <c r="A138" s="26" t="str">
        <f>IF(INDEX('Mis Vencimientos'!$B$2:$B$11,INT((ROW()-2)/49)+1)="","",INDEX('Mis Vencimientos'!$B$2:$B$11,INT((ROW()-2)/49)+1))</f>
        <v/>
      </c>
      <c r="B138" s="26" t="str">
        <f>IF($A138="","",INDEX('Mis Vencimientos'!$C$2:$C$11,INT((ROW()-2)/49)+1))</f>
        <v/>
      </c>
      <c r="C138" s="26" t="str">
        <f>IF($A138="","",INDEX('Mis Vencimientos'!$D$1:$AZ$1,1,MOD(ROW()-2,49)+1))</f>
        <v/>
      </c>
      <c r="D138" s="27" t="str">
        <f>IF($A138="","",INDEX('Mis Vencimientos'!$D$2:$AZ$11,INT((ROW()-2)/49)+1,MOD(ROW()-2,49)+1))</f>
        <v/>
      </c>
      <c r="E138" s="28" t="str">
        <f t="shared" ca="1" si="8"/>
        <v/>
      </c>
      <c r="F138" s="26" t="str">
        <f t="shared" ca="1" si="9"/>
        <v/>
      </c>
      <c r="G138" s="26" t="str">
        <f t="shared" si="10"/>
        <v/>
      </c>
      <c r="H138" s="26" t="str">
        <f t="shared" si="11"/>
        <v/>
      </c>
    </row>
    <row r="139" spans="1:8" x14ac:dyDescent="0.25">
      <c r="A139" s="26" t="str">
        <f>IF(INDEX('Mis Vencimientos'!$B$2:$B$11,INT((ROW()-2)/49)+1)="","",INDEX('Mis Vencimientos'!$B$2:$B$11,INT((ROW()-2)/49)+1))</f>
        <v/>
      </c>
      <c r="B139" s="26" t="str">
        <f>IF($A139="","",INDEX('Mis Vencimientos'!$C$2:$C$11,INT((ROW()-2)/49)+1))</f>
        <v/>
      </c>
      <c r="C139" s="26" t="str">
        <f>IF($A139="","",INDEX('Mis Vencimientos'!$D$1:$AZ$1,1,MOD(ROW()-2,49)+1))</f>
        <v/>
      </c>
      <c r="D139" s="27" t="str">
        <f>IF($A139="","",INDEX('Mis Vencimientos'!$D$2:$AZ$11,INT((ROW()-2)/49)+1,MOD(ROW()-2,49)+1))</f>
        <v/>
      </c>
      <c r="E139" s="28" t="str">
        <f t="shared" ca="1" si="8"/>
        <v/>
      </c>
      <c r="F139" s="26" t="str">
        <f t="shared" ca="1" si="9"/>
        <v/>
      </c>
      <c r="G139" s="26" t="str">
        <f t="shared" si="10"/>
        <v/>
      </c>
      <c r="H139" s="26" t="str">
        <f t="shared" si="11"/>
        <v/>
      </c>
    </row>
    <row r="140" spans="1:8" x14ac:dyDescent="0.25">
      <c r="A140" s="26" t="str">
        <f>IF(INDEX('Mis Vencimientos'!$B$2:$B$11,INT((ROW()-2)/49)+1)="","",INDEX('Mis Vencimientos'!$B$2:$B$11,INT((ROW()-2)/49)+1))</f>
        <v/>
      </c>
      <c r="B140" s="26" t="str">
        <f>IF($A140="","",INDEX('Mis Vencimientos'!$C$2:$C$11,INT((ROW()-2)/49)+1))</f>
        <v/>
      </c>
      <c r="C140" s="26" t="str">
        <f>IF($A140="","",INDEX('Mis Vencimientos'!$D$1:$AZ$1,1,MOD(ROW()-2,49)+1))</f>
        <v/>
      </c>
      <c r="D140" s="27" t="str">
        <f>IF($A140="","",INDEX('Mis Vencimientos'!$D$2:$AZ$11,INT((ROW()-2)/49)+1,MOD(ROW()-2,49)+1))</f>
        <v/>
      </c>
      <c r="E140" s="28" t="str">
        <f t="shared" ca="1" si="8"/>
        <v/>
      </c>
      <c r="F140" s="26" t="str">
        <f t="shared" ca="1" si="9"/>
        <v/>
      </c>
      <c r="G140" s="26" t="str">
        <f t="shared" si="10"/>
        <v/>
      </c>
      <c r="H140" s="26" t="str">
        <f t="shared" si="11"/>
        <v/>
      </c>
    </row>
    <row r="141" spans="1:8" x14ac:dyDescent="0.25">
      <c r="A141" s="26" t="str">
        <f>IF(INDEX('Mis Vencimientos'!$B$2:$B$11,INT((ROW()-2)/49)+1)="","",INDEX('Mis Vencimientos'!$B$2:$B$11,INT((ROW()-2)/49)+1))</f>
        <v/>
      </c>
      <c r="B141" s="26" t="str">
        <f>IF($A141="","",INDEX('Mis Vencimientos'!$C$2:$C$11,INT((ROW()-2)/49)+1))</f>
        <v/>
      </c>
      <c r="C141" s="26" t="str">
        <f>IF($A141="","",INDEX('Mis Vencimientos'!$D$1:$AZ$1,1,MOD(ROW()-2,49)+1))</f>
        <v/>
      </c>
      <c r="D141" s="27" t="str">
        <f>IF($A141="","",INDEX('Mis Vencimientos'!$D$2:$AZ$11,INT((ROW()-2)/49)+1,MOD(ROW()-2,49)+1))</f>
        <v/>
      </c>
      <c r="E141" s="28" t="str">
        <f t="shared" ca="1" si="8"/>
        <v/>
      </c>
      <c r="F141" s="26" t="str">
        <f t="shared" ca="1" si="9"/>
        <v/>
      </c>
      <c r="G141" s="26" t="str">
        <f t="shared" si="10"/>
        <v/>
      </c>
      <c r="H141" s="26" t="str">
        <f t="shared" si="11"/>
        <v/>
      </c>
    </row>
    <row r="142" spans="1:8" x14ac:dyDescent="0.25">
      <c r="A142" s="26" t="str">
        <f>IF(INDEX('Mis Vencimientos'!$B$2:$B$11,INT((ROW()-2)/49)+1)="","",INDEX('Mis Vencimientos'!$B$2:$B$11,INT((ROW()-2)/49)+1))</f>
        <v/>
      </c>
      <c r="B142" s="26" t="str">
        <f>IF($A142="","",INDEX('Mis Vencimientos'!$C$2:$C$11,INT((ROW()-2)/49)+1))</f>
        <v/>
      </c>
      <c r="C142" s="26" t="str">
        <f>IF($A142="","",INDEX('Mis Vencimientos'!$D$1:$AZ$1,1,MOD(ROW()-2,49)+1))</f>
        <v/>
      </c>
      <c r="D142" s="27" t="str">
        <f>IF($A142="","",INDEX('Mis Vencimientos'!$D$2:$AZ$11,INT((ROW()-2)/49)+1,MOD(ROW()-2,49)+1))</f>
        <v/>
      </c>
      <c r="E142" s="28" t="str">
        <f t="shared" ca="1" si="8"/>
        <v/>
      </c>
      <c r="F142" s="26" t="str">
        <f t="shared" ca="1" si="9"/>
        <v/>
      </c>
      <c r="G142" s="26" t="str">
        <f t="shared" si="10"/>
        <v/>
      </c>
      <c r="H142" s="26" t="str">
        <f t="shared" si="11"/>
        <v/>
      </c>
    </row>
    <row r="143" spans="1:8" x14ac:dyDescent="0.25">
      <c r="A143" s="26" t="str">
        <f>IF(INDEX('Mis Vencimientos'!$B$2:$B$11,INT((ROW()-2)/49)+1)="","",INDEX('Mis Vencimientos'!$B$2:$B$11,INT((ROW()-2)/49)+1))</f>
        <v/>
      </c>
      <c r="B143" s="26" t="str">
        <f>IF($A143="","",INDEX('Mis Vencimientos'!$C$2:$C$11,INT((ROW()-2)/49)+1))</f>
        <v/>
      </c>
      <c r="C143" s="26" t="str">
        <f>IF($A143="","",INDEX('Mis Vencimientos'!$D$1:$AZ$1,1,MOD(ROW()-2,49)+1))</f>
        <v/>
      </c>
      <c r="D143" s="27" t="str">
        <f>IF($A143="","",INDEX('Mis Vencimientos'!$D$2:$AZ$11,INT((ROW()-2)/49)+1,MOD(ROW()-2,49)+1))</f>
        <v/>
      </c>
      <c r="E143" s="28" t="str">
        <f t="shared" ca="1" si="8"/>
        <v/>
      </c>
      <c r="F143" s="26" t="str">
        <f t="shared" ca="1" si="9"/>
        <v/>
      </c>
      <c r="G143" s="26" t="str">
        <f t="shared" si="10"/>
        <v/>
      </c>
      <c r="H143" s="26" t="str">
        <f t="shared" si="11"/>
        <v/>
      </c>
    </row>
    <row r="144" spans="1:8" x14ac:dyDescent="0.25">
      <c r="A144" s="26" t="str">
        <f>IF(INDEX('Mis Vencimientos'!$B$2:$B$11,INT((ROW()-2)/49)+1)="","",INDEX('Mis Vencimientos'!$B$2:$B$11,INT((ROW()-2)/49)+1))</f>
        <v/>
      </c>
      <c r="B144" s="26" t="str">
        <f>IF($A144="","",INDEX('Mis Vencimientos'!$C$2:$C$11,INT((ROW()-2)/49)+1))</f>
        <v/>
      </c>
      <c r="C144" s="26" t="str">
        <f>IF($A144="","",INDEX('Mis Vencimientos'!$D$1:$AZ$1,1,MOD(ROW()-2,49)+1))</f>
        <v/>
      </c>
      <c r="D144" s="27" t="str">
        <f>IF($A144="","",INDEX('Mis Vencimientos'!$D$2:$AZ$11,INT((ROW()-2)/49)+1,MOD(ROW()-2,49)+1))</f>
        <v/>
      </c>
      <c r="E144" s="28" t="str">
        <f t="shared" ca="1" si="8"/>
        <v/>
      </c>
      <c r="F144" s="26" t="str">
        <f t="shared" ca="1" si="9"/>
        <v/>
      </c>
      <c r="G144" s="26" t="str">
        <f t="shared" si="10"/>
        <v/>
      </c>
      <c r="H144" s="26" t="str">
        <f t="shared" si="11"/>
        <v/>
      </c>
    </row>
    <row r="145" spans="1:8" x14ac:dyDescent="0.25">
      <c r="A145" s="26" t="str">
        <f>IF(INDEX('Mis Vencimientos'!$B$2:$B$11,INT((ROW()-2)/49)+1)="","",INDEX('Mis Vencimientos'!$B$2:$B$11,INT((ROW()-2)/49)+1))</f>
        <v/>
      </c>
      <c r="B145" s="26" t="str">
        <f>IF($A145="","",INDEX('Mis Vencimientos'!$C$2:$C$11,INT((ROW()-2)/49)+1))</f>
        <v/>
      </c>
      <c r="C145" s="26" t="str">
        <f>IF($A145="","",INDEX('Mis Vencimientos'!$D$1:$AZ$1,1,MOD(ROW()-2,49)+1))</f>
        <v/>
      </c>
      <c r="D145" s="27" t="str">
        <f>IF($A145="","",INDEX('Mis Vencimientos'!$D$2:$AZ$11,INT((ROW()-2)/49)+1,MOD(ROW()-2,49)+1))</f>
        <v/>
      </c>
      <c r="E145" s="28" t="str">
        <f t="shared" ca="1" si="8"/>
        <v/>
      </c>
      <c r="F145" s="26" t="str">
        <f t="shared" ca="1" si="9"/>
        <v/>
      </c>
      <c r="G145" s="26" t="str">
        <f t="shared" si="10"/>
        <v/>
      </c>
      <c r="H145" s="26" t="str">
        <f t="shared" si="11"/>
        <v/>
      </c>
    </row>
    <row r="146" spans="1:8" x14ac:dyDescent="0.25">
      <c r="A146" s="26" t="str">
        <f>IF(INDEX('Mis Vencimientos'!$B$2:$B$11,INT((ROW()-2)/49)+1)="","",INDEX('Mis Vencimientos'!$B$2:$B$11,INT((ROW()-2)/49)+1))</f>
        <v/>
      </c>
      <c r="B146" s="26" t="str">
        <f>IF($A146="","",INDEX('Mis Vencimientos'!$C$2:$C$11,INT((ROW()-2)/49)+1))</f>
        <v/>
      </c>
      <c r="C146" s="26" t="str">
        <f>IF($A146="","",INDEX('Mis Vencimientos'!$D$1:$AZ$1,1,MOD(ROW()-2,49)+1))</f>
        <v/>
      </c>
      <c r="D146" s="27" t="str">
        <f>IF($A146="","",INDEX('Mis Vencimientos'!$D$2:$AZ$11,INT((ROW()-2)/49)+1,MOD(ROW()-2,49)+1))</f>
        <v/>
      </c>
      <c r="E146" s="28" t="str">
        <f t="shared" ca="1" si="8"/>
        <v/>
      </c>
      <c r="F146" s="26" t="str">
        <f t="shared" ca="1" si="9"/>
        <v/>
      </c>
      <c r="G146" s="26" t="str">
        <f t="shared" si="10"/>
        <v/>
      </c>
      <c r="H146" s="26" t="str">
        <f t="shared" si="11"/>
        <v/>
      </c>
    </row>
    <row r="147" spans="1:8" x14ac:dyDescent="0.25">
      <c r="A147" s="26" t="str">
        <f>IF(INDEX('Mis Vencimientos'!$B$2:$B$11,INT((ROW()-2)/49)+1)="","",INDEX('Mis Vencimientos'!$B$2:$B$11,INT((ROW()-2)/49)+1))</f>
        <v/>
      </c>
      <c r="B147" s="26" t="str">
        <f>IF($A147="","",INDEX('Mis Vencimientos'!$C$2:$C$11,INT((ROW()-2)/49)+1))</f>
        <v/>
      </c>
      <c r="C147" s="26" t="str">
        <f>IF($A147="","",INDEX('Mis Vencimientos'!$D$1:$AZ$1,1,MOD(ROW()-2,49)+1))</f>
        <v/>
      </c>
      <c r="D147" s="27" t="str">
        <f>IF($A147="","",INDEX('Mis Vencimientos'!$D$2:$AZ$11,INT((ROW()-2)/49)+1,MOD(ROW()-2,49)+1))</f>
        <v/>
      </c>
      <c r="E147" s="28" t="str">
        <f t="shared" ca="1" si="8"/>
        <v/>
      </c>
      <c r="F147" s="26" t="str">
        <f t="shared" ca="1" si="9"/>
        <v/>
      </c>
      <c r="G147" s="26" t="str">
        <f t="shared" si="10"/>
        <v/>
      </c>
      <c r="H147" s="26" t="str">
        <f t="shared" si="11"/>
        <v/>
      </c>
    </row>
    <row r="148" spans="1:8" x14ac:dyDescent="0.25">
      <c r="A148" s="26" t="str">
        <f>IF(INDEX('Mis Vencimientos'!$B$2:$B$11,INT((ROW()-2)/49)+1)="","",INDEX('Mis Vencimientos'!$B$2:$B$11,INT((ROW()-2)/49)+1))</f>
        <v/>
      </c>
      <c r="B148" s="26" t="str">
        <f>IF($A148="","",INDEX('Mis Vencimientos'!$C$2:$C$11,INT((ROW()-2)/49)+1))</f>
        <v/>
      </c>
      <c r="C148" s="26" t="str">
        <f>IF($A148="","",INDEX('Mis Vencimientos'!$D$1:$AZ$1,1,MOD(ROW()-2,49)+1))</f>
        <v/>
      </c>
      <c r="D148" s="27" t="str">
        <f>IF($A148="","",INDEX('Mis Vencimientos'!$D$2:$AZ$11,INT((ROW()-2)/49)+1,MOD(ROW()-2,49)+1))</f>
        <v/>
      </c>
      <c r="E148" s="28" t="str">
        <f t="shared" ca="1" si="8"/>
        <v/>
      </c>
      <c r="F148" s="26" t="str">
        <f t="shared" ca="1" si="9"/>
        <v/>
      </c>
      <c r="G148" s="26" t="str">
        <f t="shared" si="10"/>
        <v/>
      </c>
      <c r="H148" s="26" t="str">
        <f t="shared" si="11"/>
        <v/>
      </c>
    </row>
    <row r="149" spans="1:8" x14ac:dyDescent="0.25">
      <c r="A149" s="26" t="str">
        <f>IF(INDEX('Mis Vencimientos'!$B$2:$B$11,INT((ROW()-2)/49)+1)="","",INDEX('Mis Vencimientos'!$B$2:$B$11,INT((ROW()-2)/49)+1))</f>
        <v/>
      </c>
      <c r="B149" s="26" t="str">
        <f>IF($A149="","",INDEX('Mis Vencimientos'!$C$2:$C$11,INT((ROW()-2)/49)+1))</f>
        <v/>
      </c>
      <c r="C149" s="26" t="str">
        <f>IF($A149="","",INDEX('Mis Vencimientos'!$D$1:$AZ$1,1,MOD(ROW()-2,49)+1))</f>
        <v/>
      </c>
      <c r="D149" s="27" t="str">
        <f>IF($A149="","",INDEX('Mis Vencimientos'!$D$2:$AZ$11,INT((ROW()-2)/49)+1,MOD(ROW()-2,49)+1))</f>
        <v/>
      </c>
      <c r="E149" s="28" t="str">
        <f t="shared" ca="1" si="8"/>
        <v/>
      </c>
      <c r="F149" s="26" t="str">
        <f t="shared" ca="1" si="9"/>
        <v/>
      </c>
      <c r="G149" s="26" t="str">
        <f t="shared" si="10"/>
        <v/>
      </c>
      <c r="H149" s="26" t="str">
        <f t="shared" si="11"/>
        <v/>
      </c>
    </row>
    <row r="150" spans="1:8" x14ac:dyDescent="0.25">
      <c r="A150" s="26" t="str">
        <f>IF(INDEX('Mis Vencimientos'!$B$2:$B$11,INT((ROW()-2)/49)+1)="","",INDEX('Mis Vencimientos'!$B$2:$B$11,INT((ROW()-2)/49)+1))</f>
        <v/>
      </c>
      <c r="B150" s="26" t="str">
        <f>IF($A150="","",INDEX('Mis Vencimientos'!$C$2:$C$11,INT((ROW()-2)/49)+1))</f>
        <v/>
      </c>
      <c r="C150" s="26" t="str">
        <f>IF($A150="","",INDEX('Mis Vencimientos'!$D$1:$AZ$1,1,MOD(ROW()-2,49)+1))</f>
        <v/>
      </c>
      <c r="D150" s="27" t="str">
        <f>IF($A150="","",INDEX('Mis Vencimientos'!$D$2:$AZ$11,INT((ROW()-2)/49)+1,MOD(ROW()-2,49)+1))</f>
        <v/>
      </c>
      <c r="E150" s="28" t="str">
        <f t="shared" ca="1" si="8"/>
        <v/>
      </c>
      <c r="F150" s="26" t="str">
        <f t="shared" ca="1" si="9"/>
        <v/>
      </c>
      <c r="G150" s="26" t="str">
        <f t="shared" si="10"/>
        <v/>
      </c>
      <c r="H150" s="26" t="str">
        <f t="shared" si="11"/>
        <v/>
      </c>
    </row>
    <row r="151" spans="1:8" x14ac:dyDescent="0.25">
      <c r="A151" s="26" t="str">
        <f>IF(INDEX('Mis Vencimientos'!$B$2:$B$11,INT((ROW()-2)/49)+1)="","",INDEX('Mis Vencimientos'!$B$2:$B$11,INT((ROW()-2)/49)+1))</f>
        <v/>
      </c>
      <c r="B151" s="26" t="str">
        <f>IF($A151="","",INDEX('Mis Vencimientos'!$C$2:$C$11,INT((ROW()-2)/49)+1))</f>
        <v/>
      </c>
      <c r="C151" s="26" t="str">
        <f>IF($A151="","",INDEX('Mis Vencimientos'!$D$1:$AZ$1,1,MOD(ROW()-2,49)+1))</f>
        <v/>
      </c>
      <c r="D151" s="27" t="str">
        <f>IF($A151="","",INDEX('Mis Vencimientos'!$D$2:$AZ$11,INT((ROW()-2)/49)+1,MOD(ROW()-2,49)+1))</f>
        <v/>
      </c>
      <c r="E151" s="28" t="str">
        <f t="shared" ca="1" si="8"/>
        <v/>
      </c>
      <c r="F151" s="26" t="str">
        <f t="shared" ca="1" si="9"/>
        <v/>
      </c>
      <c r="G151" s="26" t="str">
        <f t="shared" si="10"/>
        <v/>
      </c>
      <c r="H151" s="26" t="str">
        <f t="shared" si="11"/>
        <v/>
      </c>
    </row>
    <row r="152" spans="1:8" x14ac:dyDescent="0.25">
      <c r="A152" s="26" t="str">
        <f>IF(INDEX('Mis Vencimientos'!$B$2:$B$11,INT((ROW()-2)/49)+1)="","",INDEX('Mis Vencimientos'!$B$2:$B$11,INT((ROW()-2)/49)+1))</f>
        <v/>
      </c>
      <c r="B152" s="26" t="str">
        <f>IF($A152="","",INDEX('Mis Vencimientos'!$C$2:$C$11,INT((ROW()-2)/49)+1))</f>
        <v/>
      </c>
      <c r="C152" s="26" t="str">
        <f>IF($A152="","",INDEX('Mis Vencimientos'!$D$1:$AZ$1,1,MOD(ROW()-2,49)+1))</f>
        <v/>
      </c>
      <c r="D152" s="27" t="str">
        <f>IF($A152="","",INDEX('Mis Vencimientos'!$D$2:$AZ$11,INT((ROW()-2)/49)+1,MOD(ROW()-2,49)+1))</f>
        <v/>
      </c>
      <c r="E152" s="28" t="str">
        <f t="shared" ca="1" si="8"/>
        <v/>
      </c>
      <c r="F152" s="26" t="str">
        <f t="shared" ca="1" si="9"/>
        <v/>
      </c>
      <c r="G152" s="26" t="str">
        <f t="shared" si="10"/>
        <v/>
      </c>
      <c r="H152" s="26" t="str">
        <f t="shared" si="11"/>
        <v/>
      </c>
    </row>
    <row r="153" spans="1:8" x14ac:dyDescent="0.25">
      <c r="A153" s="26" t="str">
        <f>IF(INDEX('Mis Vencimientos'!$B$2:$B$11,INT((ROW()-2)/49)+1)="","",INDEX('Mis Vencimientos'!$B$2:$B$11,INT((ROW()-2)/49)+1))</f>
        <v/>
      </c>
      <c r="B153" s="26" t="str">
        <f>IF($A153="","",INDEX('Mis Vencimientos'!$C$2:$C$11,INT((ROW()-2)/49)+1))</f>
        <v/>
      </c>
      <c r="C153" s="26" t="str">
        <f>IF($A153="","",INDEX('Mis Vencimientos'!$D$1:$AZ$1,1,MOD(ROW()-2,49)+1))</f>
        <v/>
      </c>
      <c r="D153" s="27" t="str">
        <f>IF($A153="","",INDEX('Mis Vencimientos'!$D$2:$AZ$11,INT((ROW()-2)/49)+1,MOD(ROW()-2,49)+1))</f>
        <v/>
      </c>
      <c r="E153" s="28" t="str">
        <f t="shared" ca="1" si="8"/>
        <v/>
      </c>
      <c r="F153" s="26" t="str">
        <f t="shared" ca="1" si="9"/>
        <v/>
      </c>
      <c r="G153" s="26" t="str">
        <f t="shared" si="10"/>
        <v/>
      </c>
      <c r="H153" s="26" t="str">
        <f t="shared" si="11"/>
        <v/>
      </c>
    </row>
    <row r="154" spans="1:8" x14ac:dyDescent="0.25">
      <c r="A154" s="26" t="str">
        <f>IF(INDEX('Mis Vencimientos'!$B$2:$B$11,INT((ROW()-2)/49)+1)="","",INDEX('Mis Vencimientos'!$B$2:$B$11,INT((ROW()-2)/49)+1))</f>
        <v/>
      </c>
      <c r="B154" s="26" t="str">
        <f>IF($A154="","",INDEX('Mis Vencimientos'!$C$2:$C$11,INT((ROW()-2)/49)+1))</f>
        <v/>
      </c>
      <c r="C154" s="26" t="str">
        <f>IF($A154="","",INDEX('Mis Vencimientos'!$D$1:$AZ$1,1,MOD(ROW()-2,49)+1))</f>
        <v/>
      </c>
      <c r="D154" s="27" t="str">
        <f>IF($A154="","",INDEX('Mis Vencimientos'!$D$2:$AZ$11,INT((ROW()-2)/49)+1,MOD(ROW()-2,49)+1))</f>
        <v/>
      </c>
      <c r="E154" s="28" t="str">
        <f t="shared" ca="1" si="8"/>
        <v/>
      </c>
      <c r="F154" s="26" t="str">
        <f t="shared" ca="1" si="9"/>
        <v/>
      </c>
      <c r="G154" s="26" t="str">
        <f t="shared" si="10"/>
        <v/>
      </c>
      <c r="H154" s="26" t="str">
        <f t="shared" si="11"/>
        <v/>
      </c>
    </row>
    <row r="155" spans="1:8" x14ac:dyDescent="0.25">
      <c r="A155" s="26" t="str">
        <f>IF(INDEX('Mis Vencimientos'!$B$2:$B$11,INT((ROW()-2)/49)+1)="","",INDEX('Mis Vencimientos'!$B$2:$B$11,INT((ROW()-2)/49)+1))</f>
        <v/>
      </c>
      <c r="B155" s="26" t="str">
        <f>IF($A155="","",INDEX('Mis Vencimientos'!$C$2:$C$11,INT((ROW()-2)/49)+1))</f>
        <v/>
      </c>
      <c r="C155" s="26" t="str">
        <f>IF($A155="","",INDEX('Mis Vencimientos'!$D$1:$AZ$1,1,MOD(ROW()-2,49)+1))</f>
        <v/>
      </c>
      <c r="D155" s="27" t="str">
        <f>IF($A155="","",INDEX('Mis Vencimientos'!$D$2:$AZ$11,INT((ROW()-2)/49)+1,MOD(ROW()-2,49)+1))</f>
        <v/>
      </c>
      <c r="E155" s="28" t="str">
        <f t="shared" ca="1" si="8"/>
        <v/>
      </c>
      <c r="F155" s="26" t="str">
        <f t="shared" ca="1" si="9"/>
        <v/>
      </c>
      <c r="G155" s="26" t="str">
        <f t="shared" si="10"/>
        <v/>
      </c>
      <c r="H155" s="26" t="str">
        <f t="shared" si="11"/>
        <v/>
      </c>
    </row>
    <row r="156" spans="1:8" x14ac:dyDescent="0.25">
      <c r="A156" s="26" t="str">
        <f>IF(INDEX('Mis Vencimientos'!$B$2:$B$11,INT((ROW()-2)/49)+1)="","",INDEX('Mis Vencimientos'!$B$2:$B$11,INT((ROW()-2)/49)+1))</f>
        <v/>
      </c>
      <c r="B156" s="26" t="str">
        <f>IF($A156="","",INDEX('Mis Vencimientos'!$C$2:$C$11,INT((ROW()-2)/49)+1))</f>
        <v/>
      </c>
      <c r="C156" s="26" t="str">
        <f>IF($A156="","",INDEX('Mis Vencimientos'!$D$1:$AZ$1,1,MOD(ROW()-2,49)+1))</f>
        <v/>
      </c>
      <c r="D156" s="27" t="str">
        <f>IF($A156="","",INDEX('Mis Vencimientos'!$D$2:$AZ$11,INT((ROW()-2)/49)+1,MOD(ROW()-2,49)+1))</f>
        <v/>
      </c>
      <c r="E156" s="28" t="str">
        <f t="shared" ca="1" si="8"/>
        <v/>
      </c>
      <c r="F156" s="26" t="str">
        <f t="shared" ca="1" si="9"/>
        <v/>
      </c>
      <c r="G156" s="26" t="str">
        <f t="shared" si="10"/>
        <v/>
      </c>
      <c r="H156" s="26" t="str">
        <f t="shared" si="11"/>
        <v/>
      </c>
    </row>
    <row r="157" spans="1:8" x14ac:dyDescent="0.25">
      <c r="A157" s="26" t="str">
        <f>IF(INDEX('Mis Vencimientos'!$B$2:$B$11,INT((ROW()-2)/49)+1)="","",INDEX('Mis Vencimientos'!$B$2:$B$11,INT((ROW()-2)/49)+1))</f>
        <v/>
      </c>
      <c r="B157" s="26" t="str">
        <f>IF($A157="","",INDEX('Mis Vencimientos'!$C$2:$C$11,INT((ROW()-2)/49)+1))</f>
        <v/>
      </c>
      <c r="C157" s="26" t="str">
        <f>IF($A157="","",INDEX('Mis Vencimientos'!$D$1:$AZ$1,1,MOD(ROW()-2,49)+1))</f>
        <v/>
      </c>
      <c r="D157" s="27" t="str">
        <f>IF($A157="","",INDEX('Mis Vencimientos'!$D$2:$AZ$11,INT((ROW()-2)/49)+1,MOD(ROW()-2,49)+1))</f>
        <v/>
      </c>
      <c r="E157" s="28" t="str">
        <f t="shared" ca="1" si="8"/>
        <v/>
      </c>
      <c r="F157" s="26" t="str">
        <f t="shared" ca="1" si="9"/>
        <v/>
      </c>
      <c r="G157" s="26" t="str">
        <f t="shared" si="10"/>
        <v/>
      </c>
      <c r="H157" s="26" t="str">
        <f t="shared" si="11"/>
        <v/>
      </c>
    </row>
    <row r="158" spans="1:8" x14ac:dyDescent="0.25">
      <c r="A158" s="26" t="str">
        <f>IF(INDEX('Mis Vencimientos'!$B$2:$B$11,INT((ROW()-2)/49)+1)="","",INDEX('Mis Vencimientos'!$B$2:$B$11,INT((ROW()-2)/49)+1))</f>
        <v/>
      </c>
      <c r="B158" s="26" t="str">
        <f>IF($A158="","",INDEX('Mis Vencimientos'!$C$2:$C$11,INT((ROW()-2)/49)+1))</f>
        <v/>
      </c>
      <c r="C158" s="26" t="str">
        <f>IF($A158="","",INDEX('Mis Vencimientos'!$D$1:$AZ$1,1,MOD(ROW()-2,49)+1))</f>
        <v/>
      </c>
      <c r="D158" s="27" t="str">
        <f>IF($A158="","",INDEX('Mis Vencimientos'!$D$2:$AZ$11,INT((ROW()-2)/49)+1,MOD(ROW()-2,49)+1))</f>
        <v/>
      </c>
      <c r="E158" s="28" t="str">
        <f t="shared" ca="1" si="8"/>
        <v/>
      </c>
      <c r="F158" s="26" t="str">
        <f t="shared" ca="1" si="9"/>
        <v/>
      </c>
      <c r="G158" s="26" t="str">
        <f t="shared" si="10"/>
        <v/>
      </c>
      <c r="H158" s="26" t="str">
        <f t="shared" si="11"/>
        <v/>
      </c>
    </row>
    <row r="159" spans="1:8" x14ac:dyDescent="0.25">
      <c r="A159" s="26" t="str">
        <f>IF(INDEX('Mis Vencimientos'!$B$2:$B$11,INT((ROW()-2)/49)+1)="","",INDEX('Mis Vencimientos'!$B$2:$B$11,INT((ROW()-2)/49)+1))</f>
        <v/>
      </c>
      <c r="B159" s="26" t="str">
        <f>IF($A159="","",INDEX('Mis Vencimientos'!$C$2:$C$11,INT((ROW()-2)/49)+1))</f>
        <v/>
      </c>
      <c r="C159" s="26" t="str">
        <f>IF($A159="","",INDEX('Mis Vencimientos'!$D$1:$AZ$1,1,MOD(ROW()-2,49)+1))</f>
        <v/>
      </c>
      <c r="D159" s="27" t="str">
        <f>IF($A159="","",INDEX('Mis Vencimientos'!$D$2:$AZ$11,INT((ROW()-2)/49)+1,MOD(ROW()-2,49)+1))</f>
        <v/>
      </c>
      <c r="E159" s="28" t="str">
        <f t="shared" ca="1" si="8"/>
        <v/>
      </c>
      <c r="F159" s="26" t="str">
        <f t="shared" ca="1" si="9"/>
        <v/>
      </c>
      <c r="G159" s="26" t="str">
        <f t="shared" si="10"/>
        <v/>
      </c>
      <c r="H159" s="26" t="str">
        <f t="shared" si="11"/>
        <v/>
      </c>
    </row>
    <row r="160" spans="1:8" x14ac:dyDescent="0.25">
      <c r="A160" s="26" t="str">
        <f>IF(INDEX('Mis Vencimientos'!$B$2:$B$11,INT((ROW()-2)/49)+1)="","",INDEX('Mis Vencimientos'!$B$2:$B$11,INT((ROW()-2)/49)+1))</f>
        <v/>
      </c>
      <c r="B160" s="26" t="str">
        <f>IF($A160="","",INDEX('Mis Vencimientos'!$C$2:$C$11,INT((ROW()-2)/49)+1))</f>
        <v/>
      </c>
      <c r="C160" s="26" t="str">
        <f>IF($A160="","",INDEX('Mis Vencimientos'!$D$1:$AZ$1,1,MOD(ROW()-2,49)+1))</f>
        <v/>
      </c>
      <c r="D160" s="27" t="str">
        <f>IF($A160="","",INDEX('Mis Vencimientos'!$D$2:$AZ$11,INT((ROW()-2)/49)+1,MOD(ROW()-2,49)+1))</f>
        <v/>
      </c>
      <c r="E160" s="28" t="str">
        <f t="shared" ca="1" si="8"/>
        <v/>
      </c>
      <c r="F160" s="26" t="str">
        <f t="shared" ca="1" si="9"/>
        <v/>
      </c>
      <c r="G160" s="26" t="str">
        <f t="shared" si="10"/>
        <v/>
      </c>
      <c r="H160" s="26" t="str">
        <f t="shared" si="11"/>
        <v/>
      </c>
    </row>
    <row r="161" spans="1:8" x14ac:dyDescent="0.25">
      <c r="A161" s="26" t="str">
        <f>IF(INDEX('Mis Vencimientos'!$B$2:$B$11,INT((ROW()-2)/49)+1)="","",INDEX('Mis Vencimientos'!$B$2:$B$11,INT((ROW()-2)/49)+1))</f>
        <v/>
      </c>
      <c r="B161" s="26" t="str">
        <f>IF($A161="","",INDEX('Mis Vencimientos'!$C$2:$C$11,INT((ROW()-2)/49)+1))</f>
        <v/>
      </c>
      <c r="C161" s="26" t="str">
        <f>IF($A161="","",INDEX('Mis Vencimientos'!$D$1:$AZ$1,1,MOD(ROW()-2,49)+1))</f>
        <v/>
      </c>
      <c r="D161" s="27" t="str">
        <f>IF($A161="","",INDEX('Mis Vencimientos'!$D$2:$AZ$11,INT((ROW()-2)/49)+1,MOD(ROW()-2,49)+1))</f>
        <v/>
      </c>
      <c r="E161" s="28" t="str">
        <f t="shared" ca="1" si="8"/>
        <v/>
      </c>
      <c r="F161" s="26" t="str">
        <f t="shared" ca="1" si="9"/>
        <v/>
      </c>
      <c r="G161" s="26" t="str">
        <f t="shared" si="10"/>
        <v/>
      </c>
      <c r="H161" s="26" t="str">
        <f t="shared" si="11"/>
        <v/>
      </c>
    </row>
    <row r="162" spans="1:8" x14ac:dyDescent="0.25">
      <c r="A162" s="26" t="str">
        <f>IF(INDEX('Mis Vencimientos'!$B$2:$B$11,INT((ROW()-2)/49)+1)="","",INDEX('Mis Vencimientos'!$B$2:$B$11,INT((ROW()-2)/49)+1))</f>
        <v/>
      </c>
      <c r="B162" s="26" t="str">
        <f>IF($A162="","",INDEX('Mis Vencimientos'!$C$2:$C$11,INT((ROW()-2)/49)+1))</f>
        <v/>
      </c>
      <c r="C162" s="26" t="str">
        <f>IF($A162="","",INDEX('Mis Vencimientos'!$D$1:$AZ$1,1,MOD(ROW()-2,49)+1))</f>
        <v/>
      </c>
      <c r="D162" s="27" t="str">
        <f>IF($A162="","",INDEX('Mis Vencimientos'!$D$2:$AZ$11,INT((ROW()-2)/49)+1,MOD(ROW()-2,49)+1))</f>
        <v/>
      </c>
      <c r="E162" s="28" t="str">
        <f t="shared" ca="1" si="8"/>
        <v/>
      </c>
      <c r="F162" s="26" t="str">
        <f t="shared" ca="1" si="9"/>
        <v/>
      </c>
      <c r="G162" s="26" t="str">
        <f t="shared" si="10"/>
        <v/>
      </c>
      <c r="H162" s="26" t="str">
        <f t="shared" si="11"/>
        <v/>
      </c>
    </row>
    <row r="163" spans="1:8" x14ac:dyDescent="0.25">
      <c r="A163" s="26" t="str">
        <f>IF(INDEX('Mis Vencimientos'!$B$2:$B$11,INT((ROW()-2)/49)+1)="","",INDEX('Mis Vencimientos'!$B$2:$B$11,INT((ROW()-2)/49)+1))</f>
        <v/>
      </c>
      <c r="B163" s="26" t="str">
        <f>IF($A163="","",INDEX('Mis Vencimientos'!$C$2:$C$11,INT((ROW()-2)/49)+1))</f>
        <v/>
      </c>
      <c r="C163" s="26" t="str">
        <f>IF($A163="","",INDEX('Mis Vencimientos'!$D$1:$AZ$1,1,MOD(ROW()-2,49)+1))</f>
        <v/>
      </c>
      <c r="D163" s="27" t="str">
        <f>IF($A163="","",INDEX('Mis Vencimientos'!$D$2:$AZ$11,INT((ROW()-2)/49)+1,MOD(ROW()-2,49)+1))</f>
        <v/>
      </c>
      <c r="E163" s="28" t="str">
        <f t="shared" ca="1" si="8"/>
        <v/>
      </c>
      <c r="F163" s="26" t="str">
        <f t="shared" ca="1" si="9"/>
        <v/>
      </c>
      <c r="G163" s="26" t="str">
        <f t="shared" si="10"/>
        <v/>
      </c>
      <c r="H163" s="26" t="str">
        <f t="shared" si="11"/>
        <v/>
      </c>
    </row>
    <row r="164" spans="1:8" x14ac:dyDescent="0.25">
      <c r="A164" s="26" t="str">
        <f>IF(INDEX('Mis Vencimientos'!$B$2:$B$11,INT((ROW()-2)/49)+1)="","",INDEX('Mis Vencimientos'!$B$2:$B$11,INT((ROW()-2)/49)+1))</f>
        <v/>
      </c>
      <c r="B164" s="26" t="str">
        <f>IF($A164="","",INDEX('Mis Vencimientos'!$C$2:$C$11,INT((ROW()-2)/49)+1))</f>
        <v/>
      </c>
      <c r="C164" s="26" t="str">
        <f>IF($A164="","",INDEX('Mis Vencimientos'!$D$1:$AZ$1,1,MOD(ROW()-2,49)+1))</f>
        <v/>
      </c>
      <c r="D164" s="27" t="str">
        <f>IF($A164="","",INDEX('Mis Vencimientos'!$D$2:$AZ$11,INT((ROW()-2)/49)+1,MOD(ROW()-2,49)+1))</f>
        <v/>
      </c>
      <c r="E164" s="28" t="str">
        <f t="shared" ca="1" si="8"/>
        <v/>
      </c>
      <c r="F164" s="26" t="str">
        <f t="shared" ca="1" si="9"/>
        <v/>
      </c>
      <c r="G164" s="26" t="str">
        <f t="shared" si="10"/>
        <v/>
      </c>
      <c r="H164" s="26" t="str">
        <f t="shared" si="11"/>
        <v/>
      </c>
    </row>
    <row r="165" spans="1:8" x14ac:dyDescent="0.25">
      <c r="A165" s="26" t="str">
        <f>IF(INDEX('Mis Vencimientos'!$B$2:$B$11,INT((ROW()-2)/49)+1)="","",INDEX('Mis Vencimientos'!$B$2:$B$11,INT((ROW()-2)/49)+1))</f>
        <v/>
      </c>
      <c r="B165" s="26" t="str">
        <f>IF($A165="","",INDEX('Mis Vencimientos'!$C$2:$C$11,INT((ROW()-2)/49)+1))</f>
        <v/>
      </c>
      <c r="C165" s="26" t="str">
        <f>IF($A165="","",INDEX('Mis Vencimientos'!$D$1:$AZ$1,1,MOD(ROW()-2,49)+1))</f>
        <v/>
      </c>
      <c r="D165" s="27" t="str">
        <f>IF($A165="","",INDEX('Mis Vencimientos'!$D$2:$AZ$11,INT((ROW()-2)/49)+1,MOD(ROW()-2,49)+1))</f>
        <v/>
      </c>
      <c r="E165" s="28" t="str">
        <f t="shared" ca="1" si="8"/>
        <v/>
      </c>
      <c r="F165" s="26" t="str">
        <f t="shared" ca="1" si="9"/>
        <v/>
      </c>
      <c r="G165" s="26" t="str">
        <f t="shared" si="10"/>
        <v/>
      </c>
      <c r="H165" s="26" t="str">
        <f t="shared" si="11"/>
        <v/>
      </c>
    </row>
    <row r="166" spans="1:8" x14ac:dyDescent="0.25">
      <c r="A166" s="26" t="str">
        <f>IF(INDEX('Mis Vencimientos'!$B$2:$B$11,INT((ROW()-2)/49)+1)="","",INDEX('Mis Vencimientos'!$B$2:$B$11,INT((ROW()-2)/49)+1))</f>
        <v/>
      </c>
      <c r="B166" s="26" t="str">
        <f>IF($A166="","",INDEX('Mis Vencimientos'!$C$2:$C$11,INT((ROW()-2)/49)+1))</f>
        <v/>
      </c>
      <c r="C166" s="26" t="str">
        <f>IF($A166="","",INDEX('Mis Vencimientos'!$D$1:$AZ$1,1,MOD(ROW()-2,49)+1))</f>
        <v/>
      </c>
      <c r="D166" s="27" t="str">
        <f>IF($A166="","",INDEX('Mis Vencimientos'!$D$2:$AZ$11,INT((ROW()-2)/49)+1,MOD(ROW()-2,49)+1))</f>
        <v/>
      </c>
      <c r="E166" s="28" t="str">
        <f t="shared" ca="1" si="8"/>
        <v/>
      </c>
      <c r="F166" s="26" t="str">
        <f t="shared" ca="1" si="9"/>
        <v/>
      </c>
      <c r="G166" s="26" t="str">
        <f t="shared" si="10"/>
        <v/>
      </c>
      <c r="H166" s="26" t="str">
        <f t="shared" si="11"/>
        <v/>
      </c>
    </row>
    <row r="167" spans="1:8" x14ac:dyDescent="0.25">
      <c r="A167" s="26" t="str">
        <f>IF(INDEX('Mis Vencimientos'!$B$2:$B$11,INT((ROW()-2)/49)+1)="","",INDEX('Mis Vencimientos'!$B$2:$B$11,INT((ROW()-2)/49)+1))</f>
        <v/>
      </c>
      <c r="B167" s="26" t="str">
        <f>IF($A167="","",INDEX('Mis Vencimientos'!$C$2:$C$11,INT((ROW()-2)/49)+1))</f>
        <v/>
      </c>
      <c r="C167" s="26" t="str">
        <f>IF($A167="","",INDEX('Mis Vencimientos'!$D$1:$AZ$1,1,MOD(ROW()-2,49)+1))</f>
        <v/>
      </c>
      <c r="D167" s="27" t="str">
        <f>IF($A167="","",INDEX('Mis Vencimientos'!$D$2:$AZ$11,INT((ROW()-2)/49)+1,MOD(ROW()-2,49)+1))</f>
        <v/>
      </c>
      <c r="E167" s="28" t="str">
        <f t="shared" ca="1" si="8"/>
        <v/>
      </c>
      <c r="F167" s="26" t="str">
        <f t="shared" ca="1" si="9"/>
        <v/>
      </c>
      <c r="G167" s="26" t="str">
        <f t="shared" si="10"/>
        <v/>
      </c>
      <c r="H167" s="26" t="str">
        <f t="shared" si="11"/>
        <v/>
      </c>
    </row>
    <row r="168" spans="1:8" x14ac:dyDescent="0.25">
      <c r="A168" s="26" t="str">
        <f>IF(INDEX('Mis Vencimientos'!$B$2:$B$11,INT((ROW()-2)/49)+1)="","",INDEX('Mis Vencimientos'!$B$2:$B$11,INT((ROW()-2)/49)+1))</f>
        <v/>
      </c>
      <c r="B168" s="26" t="str">
        <f>IF($A168="","",INDEX('Mis Vencimientos'!$C$2:$C$11,INT((ROW()-2)/49)+1))</f>
        <v/>
      </c>
      <c r="C168" s="26" t="str">
        <f>IF($A168="","",INDEX('Mis Vencimientos'!$D$1:$AZ$1,1,MOD(ROW()-2,49)+1))</f>
        <v/>
      </c>
      <c r="D168" s="27" t="str">
        <f>IF($A168="","",INDEX('Mis Vencimientos'!$D$2:$AZ$11,INT((ROW()-2)/49)+1,MOD(ROW()-2,49)+1))</f>
        <v/>
      </c>
      <c r="E168" s="28" t="str">
        <f t="shared" ca="1" si="8"/>
        <v/>
      </c>
      <c r="F168" s="26" t="str">
        <f t="shared" ca="1" si="9"/>
        <v/>
      </c>
      <c r="G168" s="26" t="str">
        <f t="shared" si="10"/>
        <v/>
      </c>
      <c r="H168" s="26" t="str">
        <f t="shared" si="11"/>
        <v/>
      </c>
    </row>
    <row r="169" spans="1:8" x14ac:dyDescent="0.25">
      <c r="A169" s="26" t="str">
        <f>IF(INDEX('Mis Vencimientos'!$B$2:$B$11,INT((ROW()-2)/49)+1)="","",INDEX('Mis Vencimientos'!$B$2:$B$11,INT((ROW()-2)/49)+1))</f>
        <v/>
      </c>
      <c r="B169" s="26" t="str">
        <f>IF($A169="","",INDEX('Mis Vencimientos'!$C$2:$C$11,INT((ROW()-2)/49)+1))</f>
        <v/>
      </c>
      <c r="C169" s="26" t="str">
        <f>IF($A169="","",INDEX('Mis Vencimientos'!$D$1:$AZ$1,1,MOD(ROW()-2,49)+1))</f>
        <v/>
      </c>
      <c r="D169" s="27" t="str">
        <f>IF($A169="","",INDEX('Mis Vencimientos'!$D$2:$AZ$11,INT((ROW()-2)/49)+1,MOD(ROW()-2,49)+1))</f>
        <v/>
      </c>
      <c r="E169" s="28" t="str">
        <f t="shared" ca="1" si="8"/>
        <v/>
      </c>
      <c r="F169" s="26" t="str">
        <f t="shared" ca="1" si="9"/>
        <v/>
      </c>
      <c r="G169" s="26" t="str">
        <f t="shared" si="10"/>
        <v/>
      </c>
      <c r="H169" s="26" t="str">
        <f t="shared" si="11"/>
        <v/>
      </c>
    </row>
    <row r="170" spans="1:8" x14ac:dyDescent="0.25">
      <c r="A170" s="26" t="str">
        <f>IF(INDEX('Mis Vencimientos'!$B$2:$B$11,INT((ROW()-2)/49)+1)="","",INDEX('Mis Vencimientos'!$B$2:$B$11,INT((ROW()-2)/49)+1))</f>
        <v/>
      </c>
      <c r="B170" s="26" t="str">
        <f>IF($A170="","",INDEX('Mis Vencimientos'!$C$2:$C$11,INT((ROW()-2)/49)+1))</f>
        <v/>
      </c>
      <c r="C170" s="26" t="str">
        <f>IF($A170="","",INDEX('Mis Vencimientos'!$D$1:$AZ$1,1,MOD(ROW()-2,49)+1))</f>
        <v/>
      </c>
      <c r="D170" s="27" t="str">
        <f>IF($A170="","",INDEX('Mis Vencimientos'!$D$2:$AZ$11,INT((ROW()-2)/49)+1,MOD(ROW()-2,49)+1))</f>
        <v/>
      </c>
      <c r="E170" s="28" t="str">
        <f t="shared" ca="1" si="8"/>
        <v/>
      </c>
      <c r="F170" s="26" t="str">
        <f t="shared" ca="1" si="9"/>
        <v/>
      </c>
      <c r="G170" s="26" t="str">
        <f t="shared" si="10"/>
        <v/>
      </c>
      <c r="H170" s="26" t="str">
        <f t="shared" si="11"/>
        <v/>
      </c>
    </row>
    <row r="171" spans="1:8" x14ac:dyDescent="0.25">
      <c r="A171" s="26" t="str">
        <f>IF(INDEX('Mis Vencimientos'!$B$2:$B$11,INT((ROW()-2)/49)+1)="","",INDEX('Mis Vencimientos'!$B$2:$B$11,INT((ROW()-2)/49)+1))</f>
        <v/>
      </c>
      <c r="B171" s="26" t="str">
        <f>IF($A171="","",INDEX('Mis Vencimientos'!$C$2:$C$11,INT((ROW()-2)/49)+1))</f>
        <v/>
      </c>
      <c r="C171" s="26" t="str">
        <f>IF($A171="","",INDEX('Mis Vencimientos'!$D$1:$AZ$1,1,MOD(ROW()-2,49)+1))</f>
        <v/>
      </c>
      <c r="D171" s="27" t="str">
        <f>IF($A171="","",INDEX('Mis Vencimientos'!$D$2:$AZ$11,INT((ROW()-2)/49)+1,MOD(ROW()-2,49)+1))</f>
        <v/>
      </c>
      <c r="E171" s="28" t="str">
        <f t="shared" ca="1" si="8"/>
        <v/>
      </c>
      <c r="F171" s="26" t="str">
        <f t="shared" ca="1" si="9"/>
        <v/>
      </c>
      <c r="G171" s="26" t="str">
        <f t="shared" si="10"/>
        <v/>
      </c>
      <c r="H171" s="26" t="str">
        <f t="shared" si="11"/>
        <v/>
      </c>
    </row>
    <row r="172" spans="1:8" x14ac:dyDescent="0.25">
      <c r="A172" s="26" t="str">
        <f>IF(INDEX('Mis Vencimientos'!$B$2:$B$11,INT((ROW()-2)/49)+1)="","",INDEX('Mis Vencimientos'!$B$2:$B$11,INT((ROW()-2)/49)+1))</f>
        <v/>
      </c>
      <c r="B172" s="26" t="str">
        <f>IF($A172="","",INDEX('Mis Vencimientos'!$C$2:$C$11,INT((ROW()-2)/49)+1))</f>
        <v/>
      </c>
      <c r="C172" s="26" t="str">
        <f>IF($A172="","",INDEX('Mis Vencimientos'!$D$1:$AZ$1,1,MOD(ROW()-2,49)+1))</f>
        <v/>
      </c>
      <c r="D172" s="27" t="str">
        <f>IF($A172="","",INDEX('Mis Vencimientos'!$D$2:$AZ$11,INT((ROW()-2)/49)+1,MOD(ROW()-2,49)+1))</f>
        <v/>
      </c>
      <c r="E172" s="28" t="str">
        <f t="shared" ca="1" si="8"/>
        <v/>
      </c>
      <c r="F172" s="26" t="str">
        <f t="shared" ca="1" si="9"/>
        <v/>
      </c>
      <c r="G172" s="26" t="str">
        <f t="shared" si="10"/>
        <v/>
      </c>
      <c r="H172" s="26" t="str">
        <f t="shared" si="11"/>
        <v/>
      </c>
    </row>
    <row r="173" spans="1:8" x14ac:dyDescent="0.25">
      <c r="A173" s="26" t="str">
        <f>IF(INDEX('Mis Vencimientos'!$B$2:$B$11,INT((ROW()-2)/49)+1)="","",INDEX('Mis Vencimientos'!$B$2:$B$11,INT((ROW()-2)/49)+1))</f>
        <v/>
      </c>
      <c r="B173" s="26" t="str">
        <f>IF($A173="","",INDEX('Mis Vencimientos'!$C$2:$C$11,INT((ROW()-2)/49)+1))</f>
        <v/>
      </c>
      <c r="C173" s="26" t="str">
        <f>IF($A173="","",INDEX('Mis Vencimientos'!$D$1:$AZ$1,1,MOD(ROW()-2,49)+1))</f>
        <v/>
      </c>
      <c r="D173" s="27" t="str">
        <f>IF($A173="","",INDEX('Mis Vencimientos'!$D$2:$AZ$11,INT((ROW()-2)/49)+1,MOD(ROW()-2,49)+1))</f>
        <v/>
      </c>
      <c r="E173" s="28" t="str">
        <f t="shared" ca="1" si="8"/>
        <v/>
      </c>
      <c r="F173" s="26" t="str">
        <f t="shared" ca="1" si="9"/>
        <v/>
      </c>
      <c r="G173" s="26" t="str">
        <f t="shared" si="10"/>
        <v/>
      </c>
      <c r="H173" s="26" t="str">
        <f t="shared" si="11"/>
        <v/>
      </c>
    </row>
    <row r="174" spans="1:8" x14ac:dyDescent="0.25">
      <c r="A174" s="26" t="str">
        <f>IF(INDEX('Mis Vencimientos'!$B$2:$B$11,INT((ROW()-2)/49)+1)="","",INDEX('Mis Vencimientos'!$B$2:$B$11,INT((ROW()-2)/49)+1))</f>
        <v/>
      </c>
      <c r="B174" s="26" t="str">
        <f>IF($A174="","",INDEX('Mis Vencimientos'!$C$2:$C$11,INT((ROW()-2)/49)+1))</f>
        <v/>
      </c>
      <c r="C174" s="26" t="str">
        <f>IF($A174="","",INDEX('Mis Vencimientos'!$D$1:$AZ$1,1,MOD(ROW()-2,49)+1))</f>
        <v/>
      </c>
      <c r="D174" s="27" t="str">
        <f>IF($A174="","",INDEX('Mis Vencimientos'!$D$2:$AZ$11,INT((ROW()-2)/49)+1,MOD(ROW()-2,49)+1))</f>
        <v/>
      </c>
      <c r="E174" s="28" t="str">
        <f t="shared" ca="1" si="8"/>
        <v/>
      </c>
      <c r="F174" s="26" t="str">
        <f t="shared" ca="1" si="9"/>
        <v/>
      </c>
      <c r="G174" s="26" t="str">
        <f t="shared" si="10"/>
        <v/>
      </c>
      <c r="H174" s="26" t="str">
        <f t="shared" si="11"/>
        <v/>
      </c>
    </row>
    <row r="175" spans="1:8" x14ac:dyDescent="0.25">
      <c r="A175" s="26" t="str">
        <f>IF(INDEX('Mis Vencimientos'!$B$2:$B$11,INT((ROW()-2)/49)+1)="","",INDEX('Mis Vencimientos'!$B$2:$B$11,INT((ROW()-2)/49)+1))</f>
        <v/>
      </c>
      <c r="B175" s="26" t="str">
        <f>IF($A175="","",INDEX('Mis Vencimientos'!$C$2:$C$11,INT((ROW()-2)/49)+1))</f>
        <v/>
      </c>
      <c r="C175" s="26" t="str">
        <f>IF($A175="","",INDEX('Mis Vencimientos'!$D$1:$AZ$1,1,MOD(ROW()-2,49)+1))</f>
        <v/>
      </c>
      <c r="D175" s="27" t="str">
        <f>IF($A175="","",INDEX('Mis Vencimientos'!$D$2:$AZ$11,INT((ROW()-2)/49)+1,MOD(ROW()-2,49)+1))</f>
        <v/>
      </c>
      <c r="E175" s="28" t="str">
        <f t="shared" ca="1" si="8"/>
        <v/>
      </c>
      <c r="F175" s="26" t="str">
        <f t="shared" ca="1" si="9"/>
        <v/>
      </c>
      <c r="G175" s="26" t="str">
        <f t="shared" si="10"/>
        <v/>
      </c>
      <c r="H175" s="26" t="str">
        <f t="shared" si="11"/>
        <v/>
      </c>
    </row>
    <row r="176" spans="1:8" x14ac:dyDescent="0.25">
      <c r="A176" s="26" t="str">
        <f>IF(INDEX('Mis Vencimientos'!$B$2:$B$11,INT((ROW()-2)/49)+1)="","",INDEX('Mis Vencimientos'!$B$2:$B$11,INT((ROW()-2)/49)+1))</f>
        <v/>
      </c>
      <c r="B176" s="26" t="str">
        <f>IF($A176="","",INDEX('Mis Vencimientos'!$C$2:$C$11,INT((ROW()-2)/49)+1))</f>
        <v/>
      </c>
      <c r="C176" s="26" t="str">
        <f>IF($A176="","",INDEX('Mis Vencimientos'!$D$1:$AZ$1,1,MOD(ROW()-2,49)+1))</f>
        <v/>
      </c>
      <c r="D176" s="27" t="str">
        <f>IF($A176="","",INDEX('Mis Vencimientos'!$D$2:$AZ$11,INT((ROW()-2)/49)+1,MOD(ROW()-2,49)+1))</f>
        <v/>
      </c>
      <c r="E176" s="28" t="str">
        <f t="shared" ca="1" si="8"/>
        <v/>
      </c>
      <c r="F176" s="26" t="str">
        <f t="shared" ca="1" si="9"/>
        <v/>
      </c>
      <c r="G176" s="26" t="str">
        <f t="shared" si="10"/>
        <v/>
      </c>
      <c r="H176" s="26" t="str">
        <f t="shared" si="11"/>
        <v/>
      </c>
    </row>
    <row r="177" spans="1:8" x14ac:dyDescent="0.25">
      <c r="A177" s="26" t="str">
        <f>IF(INDEX('Mis Vencimientos'!$B$2:$B$11,INT((ROW()-2)/49)+1)="","",INDEX('Mis Vencimientos'!$B$2:$B$11,INT((ROW()-2)/49)+1))</f>
        <v/>
      </c>
      <c r="B177" s="26" t="str">
        <f>IF($A177="","",INDEX('Mis Vencimientos'!$C$2:$C$11,INT((ROW()-2)/49)+1))</f>
        <v/>
      </c>
      <c r="C177" s="26" t="str">
        <f>IF($A177="","",INDEX('Mis Vencimientos'!$D$1:$AZ$1,1,MOD(ROW()-2,49)+1))</f>
        <v/>
      </c>
      <c r="D177" s="27" t="str">
        <f>IF($A177="","",INDEX('Mis Vencimientos'!$D$2:$AZ$11,INT((ROW()-2)/49)+1,MOD(ROW()-2,49)+1))</f>
        <v/>
      </c>
      <c r="E177" s="28" t="str">
        <f t="shared" ca="1" si="8"/>
        <v/>
      </c>
      <c r="F177" s="26" t="str">
        <f t="shared" ca="1" si="9"/>
        <v/>
      </c>
      <c r="G177" s="26" t="str">
        <f t="shared" si="10"/>
        <v/>
      </c>
      <c r="H177" s="26" t="str">
        <f t="shared" si="11"/>
        <v/>
      </c>
    </row>
    <row r="178" spans="1:8" x14ac:dyDescent="0.25">
      <c r="A178" s="26" t="str">
        <f>IF(INDEX('Mis Vencimientos'!$B$2:$B$11,INT((ROW()-2)/49)+1)="","",INDEX('Mis Vencimientos'!$B$2:$B$11,INT((ROW()-2)/49)+1))</f>
        <v/>
      </c>
      <c r="B178" s="26" t="str">
        <f>IF($A178="","",INDEX('Mis Vencimientos'!$C$2:$C$11,INT((ROW()-2)/49)+1))</f>
        <v/>
      </c>
      <c r="C178" s="26" t="str">
        <f>IF($A178="","",INDEX('Mis Vencimientos'!$D$1:$AZ$1,1,MOD(ROW()-2,49)+1))</f>
        <v/>
      </c>
      <c r="D178" s="27" t="str">
        <f>IF($A178="","",INDEX('Mis Vencimientos'!$D$2:$AZ$11,INT((ROW()-2)/49)+1,MOD(ROW()-2,49)+1))</f>
        <v/>
      </c>
      <c r="E178" s="28" t="str">
        <f t="shared" ca="1" si="8"/>
        <v/>
      </c>
      <c r="F178" s="26" t="str">
        <f t="shared" ca="1" si="9"/>
        <v/>
      </c>
      <c r="G178" s="26" t="str">
        <f t="shared" si="10"/>
        <v/>
      </c>
      <c r="H178" s="26" t="str">
        <f t="shared" si="11"/>
        <v/>
      </c>
    </row>
    <row r="179" spans="1:8" x14ac:dyDescent="0.25">
      <c r="A179" s="26" t="str">
        <f>IF(INDEX('Mis Vencimientos'!$B$2:$B$11,INT((ROW()-2)/49)+1)="","",INDEX('Mis Vencimientos'!$B$2:$B$11,INT((ROW()-2)/49)+1))</f>
        <v/>
      </c>
      <c r="B179" s="26" t="str">
        <f>IF($A179="","",INDEX('Mis Vencimientos'!$C$2:$C$11,INT((ROW()-2)/49)+1))</f>
        <v/>
      </c>
      <c r="C179" s="26" t="str">
        <f>IF($A179="","",INDEX('Mis Vencimientos'!$D$1:$AZ$1,1,MOD(ROW()-2,49)+1))</f>
        <v/>
      </c>
      <c r="D179" s="27" t="str">
        <f>IF($A179="","",INDEX('Mis Vencimientos'!$D$2:$AZ$11,INT((ROW()-2)/49)+1,MOD(ROW()-2,49)+1))</f>
        <v/>
      </c>
      <c r="E179" s="28" t="str">
        <f t="shared" ca="1" si="8"/>
        <v/>
      </c>
      <c r="F179" s="26" t="str">
        <f t="shared" ca="1" si="9"/>
        <v/>
      </c>
      <c r="G179" s="26" t="str">
        <f t="shared" si="10"/>
        <v/>
      </c>
      <c r="H179" s="26" t="str">
        <f t="shared" si="11"/>
        <v/>
      </c>
    </row>
    <row r="180" spans="1:8" x14ac:dyDescent="0.25">
      <c r="A180" s="26" t="str">
        <f>IF(INDEX('Mis Vencimientos'!$B$2:$B$11,INT((ROW()-2)/49)+1)="","",INDEX('Mis Vencimientos'!$B$2:$B$11,INT((ROW()-2)/49)+1))</f>
        <v/>
      </c>
      <c r="B180" s="26" t="str">
        <f>IF($A180="","",INDEX('Mis Vencimientos'!$C$2:$C$11,INT((ROW()-2)/49)+1))</f>
        <v/>
      </c>
      <c r="C180" s="26" t="str">
        <f>IF($A180="","",INDEX('Mis Vencimientos'!$D$1:$AZ$1,1,MOD(ROW()-2,49)+1))</f>
        <v/>
      </c>
      <c r="D180" s="27" t="str">
        <f>IF($A180="","",INDEX('Mis Vencimientos'!$D$2:$AZ$11,INT((ROW()-2)/49)+1,MOD(ROW()-2,49)+1))</f>
        <v/>
      </c>
      <c r="E180" s="28" t="str">
        <f t="shared" ca="1" si="8"/>
        <v/>
      </c>
      <c r="F180" s="26" t="str">
        <f t="shared" ca="1" si="9"/>
        <v/>
      </c>
      <c r="G180" s="26" t="str">
        <f t="shared" si="10"/>
        <v/>
      </c>
      <c r="H180" s="26" t="str">
        <f t="shared" si="11"/>
        <v/>
      </c>
    </row>
    <row r="181" spans="1:8" x14ac:dyDescent="0.25">
      <c r="A181" s="26" t="str">
        <f>IF(INDEX('Mis Vencimientos'!$B$2:$B$11,INT((ROW()-2)/49)+1)="","",INDEX('Mis Vencimientos'!$B$2:$B$11,INT((ROW()-2)/49)+1))</f>
        <v/>
      </c>
      <c r="B181" s="26" t="str">
        <f>IF($A181="","",INDEX('Mis Vencimientos'!$C$2:$C$11,INT((ROW()-2)/49)+1))</f>
        <v/>
      </c>
      <c r="C181" s="26" t="str">
        <f>IF($A181="","",INDEX('Mis Vencimientos'!$D$1:$AZ$1,1,MOD(ROW()-2,49)+1))</f>
        <v/>
      </c>
      <c r="D181" s="27" t="str">
        <f>IF($A181="","",INDEX('Mis Vencimientos'!$D$2:$AZ$11,INT((ROW()-2)/49)+1,MOD(ROW()-2,49)+1))</f>
        <v/>
      </c>
      <c r="E181" s="28" t="str">
        <f t="shared" ca="1" si="8"/>
        <v/>
      </c>
      <c r="F181" s="26" t="str">
        <f t="shared" ca="1" si="9"/>
        <v/>
      </c>
      <c r="G181" s="26" t="str">
        <f t="shared" si="10"/>
        <v/>
      </c>
      <c r="H181" s="26" t="str">
        <f t="shared" si="11"/>
        <v/>
      </c>
    </row>
    <row r="182" spans="1:8" x14ac:dyDescent="0.25">
      <c r="A182" s="26" t="str">
        <f>IF(INDEX('Mis Vencimientos'!$B$2:$B$11,INT((ROW()-2)/49)+1)="","",INDEX('Mis Vencimientos'!$B$2:$B$11,INT((ROW()-2)/49)+1))</f>
        <v/>
      </c>
      <c r="B182" s="26" t="str">
        <f>IF($A182="","",INDEX('Mis Vencimientos'!$C$2:$C$11,INT((ROW()-2)/49)+1))</f>
        <v/>
      </c>
      <c r="C182" s="26" t="str">
        <f>IF($A182="","",INDEX('Mis Vencimientos'!$D$1:$AZ$1,1,MOD(ROW()-2,49)+1))</f>
        <v/>
      </c>
      <c r="D182" s="27" t="str">
        <f>IF($A182="","",INDEX('Mis Vencimientos'!$D$2:$AZ$11,INT((ROW()-2)/49)+1,MOD(ROW()-2,49)+1))</f>
        <v/>
      </c>
      <c r="E182" s="28" t="str">
        <f t="shared" ca="1" si="8"/>
        <v/>
      </c>
      <c r="F182" s="26" t="str">
        <f t="shared" ca="1" si="9"/>
        <v/>
      </c>
      <c r="G182" s="26" t="str">
        <f t="shared" si="10"/>
        <v/>
      </c>
      <c r="H182" s="26" t="str">
        <f t="shared" si="11"/>
        <v/>
      </c>
    </row>
    <row r="183" spans="1:8" x14ac:dyDescent="0.25">
      <c r="A183" s="26" t="str">
        <f>IF(INDEX('Mis Vencimientos'!$B$2:$B$11,INT((ROW()-2)/49)+1)="","",INDEX('Mis Vencimientos'!$B$2:$B$11,INT((ROW()-2)/49)+1))</f>
        <v/>
      </c>
      <c r="B183" s="26" t="str">
        <f>IF($A183="","",INDEX('Mis Vencimientos'!$C$2:$C$11,INT((ROW()-2)/49)+1))</f>
        <v/>
      </c>
      <c r="C183" s="26" t="str">
        <f>IF($A183="","",INDEX('Mis Vencimientos'!$D$1:$AZ$1,1,MOD(ROW()-2,49)+1))</f>
        <v/>
      </c>
      <c r="D183" s="27" t="str">
        <f>IF($A183="","",INDEX('Mis Vencimientos'!$D$2:$AZ$11,INT((ROW()-2)/49)+1,MOD(ROW()-2,49)+1))</f>
        <v/>
      </c>
      <c r="E183" s="28" t="str">
        <f t="shared" ca="1" si="8"/>
        <v/>
      </c>
      <c r="F183" s="26" t="str">
        <f t="shared" ca="1" si="9"/>
        <v/>
      </c>
      <c r="G183" s="26" t="str">
        <f t="shared" si="10"/>
        <v/>
      </c>
      <c r="H183" s="26" t="str">
        <f t="shared" si="11"/>
        <v/>
      </c>
    </row>
    <row r="184" spans="1:8" x14ac:dyDescent="0.25">
      <c r="A184" s="26" t="str">
        <f>IF(INDEX('Mis Vencimientos'!$B$2:$B$11,INT((ROW()-2)/49)+1)="","",INDEX('Mis Vencimientos'!$B$2:$B$11,INT((ROW()-2)/49)+1))</f>
        <v/>
      </c>
      <c r="B184" s="26" t="str">
        <f>IF($A184="","",INDEX('Mis Vencimientos'!$C$2:$C$11,INT((ROW()-2)/49)+1))</f>
        <v/>
      </c>
      <c r="C184" s="26" t="str">
        <f>IF($A184="","",INDEX('Mis Vencimientos'!$D$1:$AZ$1,1,MOD(ROW()-2,49)+1))</f>
        <v/>
      </c>
      <c r="D184" s="27" t="str">
        <f>IF($A184="","",INDEX('Mis Vencimientos'!$D$2:$AZ$11,INT((ROW()-2)/49)+1,MOD(ROW()-2,49)+1))</f>
        <v/>
      </c>
      <c r="E184" s="28" t="str">
        <f t="shared" ca="1" si="8"/>
        <v/>
      </c>
      <c r="F184" s="26" t="str">
        <f t="shared" ca="1" si="9"/>
        <v/>
      </c>
      <c r="G184" s="26" t="str">
        <f t="shared" si="10"/>
        <v/>
      </c>
      <c r="H184" s="26" t="str">
        <f t="shared" si="11"/>
        <v/>
      </c>
    </row>
    <row r="185" spans="1:8" x14ac:dyDescent="0.25">
      <c r="A185" s="26" t="str">
        <f>IF(INDEX('Mis Vencimientos'!$B$2:$B$11,INT((ROW()-2)/49)+1)="","",INDEX('Mis Vencimientos'!$B$2:$B$11,INT((ROW()-2)/49)+1))</f>
        <v/>
      </c>
      <c r="B185" s="26" t="str">
        <f>IF($A185="","",INDEX('Mis Vencimientos'!$C$2:$C$11,INT((ROW()-2)/49)+1))</f>
        <v/>
      </c>
      <c r="C185" s="26" t="str">
        <f>IF($A185="","",INDEX('Mis Vencimientos'!$D$1:$AZ$1,1,MOD(ROW()-2,49)+1))</f>
        <v/>
      </c>
      <c r="D185" s="27" t="str">
        <f>IF($A185="","",INDEX('Mis Vencimientos'!$D$2:$AZ$11,INT((ROW()-2)/49)+1,MOD(ROW()-2,49)+1))</f>
        <v/>
      </c>
      <c r="E185" s="28" t="str">
        <f t="shared" ca="1" si="8"/>
        <v/>
      </c>
      <c r="F185" s="26" t="str">
        <f t="shared" ca="1" si="9"/>
        <v/>
      </c>
      <c r="G185" s="26" t="str">
        <f t="shared" si="10"/>
        <v/>
      </c>
      <c r="H185" s="26" t="str">
        <f t="shared" si="11"/>
        <v/>
      </c>
    </row>
    <row r="186" spans="1:8" x14ac:dyDescent="0.25">
      <c r="A186" s="26" t="str">
        <f>IF(INDEX('Mis Vencimientos'!$B$2:$B$11,INT((ROW()-2)/49)+1)="","",INDEX('Mis Vencimientos'!$B$2:$B$11,INT((ROW()-2)/49)+1))</f>
        <v/>
      </c>
      <c r="B186" s="26" t="str">
        <f>IF($A186="","",INDEX('Mis Vencimientos'!$C$2:$C$11,INT((ROW()-2)/49)+1))</f>
        <v/>
      </c>
      <c r="C186" s="26" t="str">
        <f>IF($A186="","",INDEX('Mis Vencimientos'!$D$1:$AZ$1,1,MOD(ROW()-2,49)+1))</f>
        <v/>
      </c>
      <c r="D186" s="27" t="str">
        <f>IF($A186="","",INDEX('Mis Vencimientos'!$D$2:$AZ$11,INT((ROW()-2)/49)+1,MOD(ROW()-2,49)+1))</f>
        <v/>
      </c>
      <c r="E186" s="28" t="str">
        <f t="shared" ca="1" si="8"/>
        <v/>
      </c>
      <c r="F186" s="26" t="str">
        <f t="shared" ca="1" si="9"/>
        <v/>
      </c>
      <c r="G186" s="26" t="str">
        <f t="shared" si="10"/>
        <v/>
      </c>
      <c r="H186" s="26" t="str">
        <f t="shared" si="11"/>
        <v/>
      </c>
    </row>
    <row r="187" spans="1:8" x14ac:dyDescent="0.25">
      <c r="A187" s="26" t="str">
        <f>IF(INDEX('Mis Vencimientos'!$B$2:$B$11,INT((ROW()-2)/49)+1)="","",INDEX('Mis Vencimientos'!$B$2:$B$11,INT((ROW()-2)/49)+1))</f>
        <v/>
      </c>
      <c r="B187" s="26" t="str">
        <f>IF($A187="","",INDEX('Mis Vencimientos'!$C$2:$C$11,INT((ROW()-2)/49)+1))</f>
        <v/>
      </c>
      <c r="C187" s="26" t="str">
        <f>IF($A187="","",INDEX('Mis Vencimientos'!$D$1:$AZ$1,1,MOD(ROW()-2,49)+1))</f>
        <v/>
      </c>
      <c r="D187" s="27" t="str">
        <f>IF($A187="","",INDEX('Mis Vencimientos'!$D$2:$AZ$11,INT((ROW()-2)/49)+1,MOD(ROW()-2,49)+1))</f>
        <v/>
      </c>
      <c r="E187" s="28" t="str">
        <f t="shared" ca="1" si="8"/>
        <v/>
      </c>
      <c r="F187" s="26" t="str">
        <f t="shared" ca="1" si="9"/>
        <v/>
      </c>
      <c r="G187" s="26" t="str">
        <f t="shared" si="10"/>
        <v/>
      </c>
      <c r="H187" s="26" t="str">
        <f t="shared" si="11"/>
        <v/>
      </c>
    </row>
    <row r="188" spans="1:8" x14ac:dyDescent="0.25">
      <c r="A188" s="26" t="str">
        <f>IF(INDEX('Mis Vencimientos'!$B$2:$B$11,INT((ROW()-2)/49)+1)="","",INDEX('Mis Vencimientos'!$B$2:$B$11,INT((ROW()-2)/49)+1))</f>
        <v/>
      </c>
      <c r="B188" s="26" t="str">
        <f>IF($A188="","",INDEX('Mis Vencimientos'!$C$2:$C$11,INT((ROW()-2)/49)+1))</f>
        <v/>
      </c>
      <c r="C188" s="26" t="str">
        <f>IF($A188="","",INDEX('Mis Vencimientos'!$D$1:$AZ$1,1,MOD(ROW()-2,49)+1))</f>
        <v/>
      </c>
      <c r="D188" s="27" t="str">
        <f>IF($A188="","",INDEX('Mis Vencimientos'!$D$2:$AZ$11,INT((ROW()-2)/49)+1,MOD(ROW()-2,49)+1))</f>
        <v/>
      </c>
      <c r="E188" s="28" t="str">
        <f t="shared" ca="1" si="8"/>
        <v/>
      </c>
      <c r="F188" s="26" t="str">
        <f t="shared" ca="1" si="9"/>
        <v/>
      </c>
      <c r="G188" s="26" t="str">
        <f t="shared" si="10"/>
        <v/>
      </c>
      <c r="H188" s="26" t="str">
        <f t="shared" si="11"/>
        <v/>
      </c>
    </row>
    <row r="189" spans="1:8" x14ac:dyDescent="0.25">
      <c r="A189" s="26" t="str">
        <f>IF(INDEX('Mis Vencimientos'!$B$2:$B$11,INT((ROW()-2)/49)+1)="","",INDEX('Mis Vencimientos'!$B$2:$B$11,INT((ROW()-2)/49)+1))</f>
        <v/>
      </c>
      <c r="B189" s="26" t="str">
        <f>IF($A189="","",INDEX('Mis Vencimientos'!$C$2:$C$11,INT((ROW()-2)/49)+1))</f>
        <v/>
      </c>
      <c r="C189" s="26" t="str">
        <f>IF($A189="","",INDEX('Mis Vencimientos'!$D$1:$AZ$1,1,MOD(ROW()-2,49)+1))</f>
        <v/>
      </c>
      <c r="D189" s="27" t="str">
        <f>IF($A189="","",INDEX('Mis Vencimientos'!$D$2:$AZ$11,INT((ROW()-2)/49)+1,MOD(ROW()-2,49)+1))</f>
        <v/>
      </c>
      <c r="E189" s="28" t="str">
        <f t="shared" ca="1" si="8"/>
        <v/>
      </c>
      <c r="F189" s="26" t="str">
        <f t="shared" ca="1" si="9"/>
        <v/>
      </c>
      <c r="G189" s="26" t="str">
        <f t="shared" si="10"/>
        <v/>
      </c>
      <c r="H189" s="26" t="str">
        <f t="shared" si="11"/>
        <v/>
      </c>
    </row>
    <row r="190" spans="1:8" x14ac:dyDescent="0.25">
      <c r="A190" s="26" t="str">
        <f>IF(INDEX('Mis Vencimientos'!$B$2:$B$11,INT((ROW()-2)/49)+1)="","",INDEX('Mis Vencimientos'!$B$2:$B$11,INT((ROW()-2)/49)+1))</f>
        <v/>
      </c>
      <c r="B190" s="26" t="str">
        <f>IF($A190="","",INDEX('Mis Vencimientos'!$C$2:$C$11,INT((ROW()-2)/49)+1))</f>
        <v/>
      </c>
      <c r="C190" s="26" t="str">
        <f>IF($A190="","",INDEX('Mis Vencimientos'!$D$1:$AZ$1,1,MOD(ROW()-2,49)+1))</f>
        <v/>
      </c>
      <c r="D190" s="27" t="str">
        <f>IF($A190="","",INDEX('Mis Vencimientos'!$D$2:$AZ$11,INT((ROW()-2)/49)+1,MOD(ROW()-2,49)+1))</f>
        <v/>
      </c>
      <c r="E190" s="28" t="str">
        <f t="shared" ca="1" si="8"/>
        <v/>
      </c>
      <c r="F190" s="26" t="str">
        <f t="shared" ca="1" si="9"/>
        <v/>
      </c>
      <c r="G190" s="26" t="str">
        <f t="shared" si="10"/>
        <v/>
      </c>
      <c r="H190" s="26" t="str">
        <f t="shared" si="11"/>
        <v/>
      </c>
    </row>
    <row r="191" spans="1:8" x14ac:dyDescent="0.25">
      <c r="A191" s="26" t="str">
        <f>IF(INDEX('Mis Vencimientos'!$B$2:$B$11,INT((ROW()-2)/49)+1)="","",INDEX('Mis Vencimientos'!$B$2:$B$11,INT((ROW()-2)/49)+1))</f>
        <v/>
      </c>
      <c r="B191" s="26" t="str">
        <f>IF($A191="","",INDEX('Mis Vencimientos'!$C$2:$C$11,INT((ROW()-2)/49)+1))</f>
        <v/>
      </c>
      <c r="C191" s="26" t="str">
        <f>IF($A191="","",INDEX('Mis Vencimientos'!$D$1:$AZ$1,1,MOD(ROW()-2,49)+1))</f>
        <v/>
      </c>
      <c r="D191" s="27" t="str">
        <f>IF($A191="","",INDEX('Mis Vencimientos'!$D$2:$AZ$11,INT((ROW()-2)/49)+1,MOD(ROW()-2,49)+1))</f>
        <v/>
      </c>
      <c r="E191" s="28" t="str">
        <f t="shared" ca="1" si="8"/>
        <v/>
      </c>
      <c r="F191" s="26" t="str">
        <f t="shared" ca="1" si="9"/>
        <v/>
      </c>
      <c r="G191" s="26" t="str">
        <f t="shared" si="10"/>
        <v/>
      </c>
      <c r="H191" s="26" t="str">
        <f t="shared" si="11"/>
        <v/>
      </c>
    </row>
    <row r="192" spans="1:8" x14ac:dyDescent="0.25">
      <c r="A192" s="26" t="str">
        <f>IF(INDEX('Mis Vencimientos'!$B$2:$B$11,INT((ROW()-2)/49)+1)="","",INDEX('Mis Vencimientos'!$B$2:$B$11,INT((ROW()-2)/49)+1))</f>
        <v/>
      </c>
      <c r="B192" s="26" t="str">
        <f>IF($A192="","",INDEX('Mis Vencimientos'!$C$2:$C$11,INT((ROW()-2)/49)+1))</f>
        <v/>
      </c>
      <c r="C192" s="26" t="str">
        <f>IF($A192="","",INDEX('Mis Vencimientos'!$D$1:$AZ$1,1,MOD(ROW()-2,49)+1))</f>
        <v/>
      </c>
      <c r="D192" s="27" t="str">
        <f>IF($A192="","",INDEX('Mis Vencimientos'!$D$2:$AZ$11,INT((ROW()-2)/49)+1,MOD(ROW()-2,49)+1))</f>
        <v/>
      </c>
      <c r="E192" s="28" t="str">
        <f t="shared" ca="1" si="8"/>
        <v/>
      </c>
      <c r="F192" s="26" t="str">
        <f t="shared" ca="1" si="9"/>
        <v/>
      </c>
      <c r="G192" s="26" t="str">
        <f t="shared" si="10"/>
        <v/>
      </c>
      <c r="H192" s="26" t="str">
        <f t="shared" si="11"/>
        <v/>
      </c>
    </row>
    <row r="193" spans="1:8" x14ac:dyDescent="0.25">
      <c r="A193" s="26" t="str">
        <f>IF(INDEX('Mis Vencimientos'!$B$2:$B$11,INT((ROW()-2)/49)+1)="","",INDEX('Mis Vencimientos'!$B$2:$B$11,INT((ROW()-2)/49)+1))</f>
        <v/>
      </c>
      <c r="B193" s="26" t="str">
        <f>IF($A193="","",INDEX('Mis Vencimientos'!$C$2:$C$11,INT((ROW()-2)/49)+1))</f>
        <v/>
      </c>
      <c r="C193" s="26" t="str">
        <f>IF($A193="","",INDEX('Mis Vencimientos'!$D$1:$AZ$1,1,MOD(ROW()-2,49)+1))</f>
        <v/>
      </c>
      <c r="D193" s="27" t="str">
        <f>IF($A193="","",INDEX('Mis Vencimientos'!$D$2:$AZ$11,INT((ROW()-2)/49)+1,MOD(ROW()-2,49)+1))</f>
        <v/>
      </c>
      <c r="E193" s="28" t="str">
        <f t="shared" ca="1" si="8"/>
        <v/>
      </c>
      <c r="F193" s="26" t="str">
        <f t="shared" ca="1" si="9"/>
        <v/>
      </c>
      <c r="G193" s="26" t="str">
        <f t="shared" si="10"/>
        <v/>
      </c>
      <c r="H193" s="26" t="str">
        <f t="shared" si="11"/>
        <v/>
      </c>
    </row>
    <row r="194" spans="1:8" x14ac:dyDescent="0.25">
      <c r="A194" s="26" t="str">
        <f>IF(INDEX('Mis Vencimientos'!$B$2:$B$11,INT((ROW()-2)/49)+1)="","",INDEX('Mis Vencimientos'!$B$2:$B$11,INT((ROW()-2)/49)+1))</f>
        <v/>
      </c>
      <c r="B194" s="26" t="str">
        <f>IF($A194="","",INDEX('Mis Vencimientos'!$C$2:$C$11,INT((ROW()-2)/49)+1))</f>
        <v/>
      </c>
      <c r="C194" s="26" t="str">
        <f>IF($A194="","",INDEX('Mis Vencimientos'!$D$1:$AZ$1,1,MOD(ROW()-2,49)+1))</f>
        <v/>
      </c>
      <c r="D194" s="27" t="str">
        <f>IF($A194="","",INDEX('Mis Vencimientos'!$D$2:$AZ$11,INT((ROW()-2)/49)+1,MOD(ROW()-2,49)+1))</f>
        <v/>
      </c>
      <c r="E194" s="28" t="str">
        <f t="shared" ref="E194:E257" ca="1" si="12">IF($D194="","",$D194-TODAY())</f>
        <v/>
      </c>
      <c r="F194" s="26" t="str">
        <f t="shared" ref="F194:F257" ca="1" si="13">IF($D194="","",IF($D194&lt;TODAY(),"Vencido",IF($D194=TODAY(),"Vence hoy",IF($D194&lt;=TODAY()+5,"≤ 5 días",IF($D194&lt;=TODAY()+15,"≤ 15 días","&gt; 15 días")))))</f>
        <v/>
      </c>
      <c r="G194" s="26" t="str">
        <f t="shared" ref="G194:G257" si="14">IF($C194="","",IF(LEFT($C194,5)="Renta","Renta",IF(LEFT($C194,3)="RST","RST",IF(LEFT($C194,7)="Retefte","Retención",IF(LEFT($C194,3)="IVA","IVA",IF(LEFT($C194,8)="Exógena","Exógena",IF(LEFT($C194,10)="Patrimonio","Patrimonio",IF(LEFT($C194,7)="ReteICA","ReteICA",IF(LEFT($C194,3)="ICA","ICA","Otros")))))))))</f>
        <v/>
      </c>
      <c r="H194" s="26" t="str">
        <f t="shared" ref="H194:H257" si="15">IF($D194="","",CHOOSE(MONTH($D194),"Enero","Febrero","Marzo","Abril","Mayo","Junio","Julio","Agosto","Septiembre","Octubre","Noviembre","Diciembre"))</f>
        <v/>
      </c>
    </row>
    <row r="195" spans="1:8" x14ac:dyDescent="0.25">
      <c r="A195" s="26" t="str">
        <f>IF(INDEX('Mis Vencimientos'!$B$2:$B$11,INT((ROW()-2)/49)+1)="","",INDEX('Mis Vencimientos'!$B$2:$B$11,INT((ROW()-2)/49)+1))</f>
        <v/>
      </c>
      <c r="B195" s="26" t="str">
        <f>IF($A195="","",INDEX('Mis Vencimientos'!$C$2:$C$11,INT((ROW()-2)/49)+1))</f>
        <v/>
      </c>
      <c r="C195" s="26" t="str">
        <f>IF($A195="","",INDEX('Mis Vencimientos'!$D$1:$AZ$1,1,MOD(ROW()-2,49)+1))</f>
        <v/>
      </c>
      <c r="D195" s="27" t="str">
        <f>IF($A195="","",INDEX('Mis Vencimientos'!$D$2:$AZ$11,INT((ROW()-2)/49)+1,MOD(ROW()-2,49)+1))</f>
        <v/>
      </c>
      <c r="E195" s="28" t="str">
        <f t="shared" ca="1" si="12"/>
        <v/>
      </c>
      <c r="F195" s="26" t="str">
        <f t="shared" ca="1" si="13"/>
        <v/>
      </c>
      <c r="G195" s="26" t="str">
        <f t="shared" si="14"/>
        <v/>
      </c>
      <c r="H195" s="26" t="str">
        <f t="shared" si="15"/>
        <v/>
      </c>
    </row>
    <row r="196" spans="1:8" x14ac:dyDescent="0.25">
      <c r="A196" s="26" t="str">
        <f>IF(INDEX('Mis Vencimientos'!$B$2:$B$11,INT((ROW()-2)/49)+1)="","",INDEX('Mis Vencimientos'!$B$2:$B$11,INT((ROW()-2)/49)+1))</f>
        <v/>
      </c>
      <c r="B196" s="26" t="str">
        <f>IF($A196="","",INDEX('Mis Vencimientos'!$C$2:$C$11,INT((ROW()-2)/49)+1))</f>
        <v/>
      </c>
      <c r="C196" s="26" t="str">
        <f>IF($A196="","",INDEX('Mis Vencimientos'!$D$1:$AZ$1,1,MOD(ROW()-2,49)+1))</f>
        <v/>
      </c>
      <c r="D196" s="27" t="str">
        <f>IF($A196="","",INDEX('Mis Vencimientos'!$D$2:$AZ$11,INT((ROW()-2)/49)+1,MOD(ROW()-2,49)+1))</f>
        <v/>
      </c>
      <c r="E196" s="28" t="str">
        <f t="shared" ca="1" si="12"/>
        <v/>
      </c>
      <c r="F196" s="26" t="str">
        <f t="shared" ca="1" si="13"/>
        <v/>
      </c>
      <c r="G196" s="26" t="str">
        <f t="shared" si="14"/>
        <v/>
      </c>
      <c r="H196" s="26" t="str">
        <f t="shared" si="15"/>
        <v/>
      </c>
    </row>
    <row r="197" spans="1:8" x14ac:dyDescent="0.25">
      <c r="A197" s="26" t="str">
        <f>IF(INDEX('Mis Vencimientos'!$B$2:$B$11,INT((ROW()-2)/49)+1)="","",INDEX('Mis Vencimientos'!$B$2:$B$11,INT((ROW()-2)/49)+1))</f>
        <v/>
      </c>
      <c r="B197" s="26" t="str">
        <f>IF($A197="","",INDEX('Mis Vencimientos'!$C$2:$C$11,INT((ROW()-2)/49)+1))</f>
        <v/>
      </c>
      <c r="C197" s="26" t="str">
        <f>IF($A197="","",INDEX('Mis Vencimientos'!$D$1:$AZ$1,1,MOD(ROW()-2,49)+1))</f>
        <v/>
      </c>
      <c r="D197" s="27" t="str">
        <f>IF($A197="","",INDEX('Mis Vencimientos'!$D$2:$AZ$11,INT((ROW()-2)/49)+1,MOD(ROW()-2,49)+1))</f>
        <v/>
      </c>
      <c r="E197" s="28" t="str">
        <f t="shared" ca="1" si="12"/>
        <v/>
      </c>
      <c r="F197" s="26" t="str">
        <f t="shared" ca="1" si="13"/>
        <v/>
      </c>
      <c r="G197" s="26" t="str">
        <f t="shared" si="14"/>
        <v/>
      </c>
      <c r="H197" s="26" t="str">
        <f t="shared" si="15"/>
        <v/>
      </c>
    </row>
    <row r="198" spans="1:8" x14ac:dyDescent="0.25">
      <c r="A198" s="26" t="str">
        <f>IF(INDEX('Mis Vencimientos'!$B$2:$B$11,INT((ROW()-2)/49)+1)="","",INDEX('Mis Vencimientos'!$B$2:$B$11,INT((ROW()-2)/49)+1))</f>
        <v/>
      </c>
      <c r="B198" s="26" t="str">
        <f>IF($A198="","",INDEX('Mis Vencimientos'!$C$2:$C$11,INT((ROW()-2)/49)+1))</f>
        <v/>
      </c>
      <c r="C198" s="26" t="str">
        <f>IF($A198="","",INDEX('Mis Vencimientos'!$D$1:$AZ$1,1,MOD(ROW()-2,49)+1))</f>
        <v/>
      </c>
      <c r="D198" s="27" t="str">
        <f>IF($A198="","",INDEX('Mis Vencimientos'!$D$2:$AZ$11,INT((ROW()-2)/49)+1,MOD(ROW()-2,49)+1))</f>
        <v/>
      </c>
      <c r="E198" s="28" t="str">
        <f t="shared" ca="1" si="12"/>
        <v/>
      </c>
      <c r="F198" s="26" t="str">
        <f t="shared" ca="1" si="13"/>
        <v/>
      </c>
      <c r="G198" s="26" t="str">
        <f t="shared" si="14"/>
        <v/>
      </c>
      <c r="H198" s="26" t="str">
        <f t="shared" si="15"/>
        <v/>
      </c>
    </row>
    <row r="199" spans="1:8" x14ac:dyDescent="0.25">
      <c r="A199" s="26" t="str">
        <f>IF(INDEX('Mis Vencimientos'!$B$2:$B$11,INT((ROW()-2)/49)+1)="","",INDEX('Mis Vencimientos'!$B$2:$B$11,INT((ROW()-2)/49)+1))</f>
        <v/>
      </c>
      <c r="B199" s="26" t="str">
        <f>IF($A199="","",INDEX('Mis Vencimientos'!$C$2:$C$11,INT((ROW()-2)/49)+1))</f>
        <v/>
      </c>
      <c r="C199" s="26" t="str">
        <f>IF($A199="","",INDEX('Mis Vencimientos'!$D$1:$AZ$1,1,MOD(ROW()-2,49)+1))</f>
        <v/>
      </c>
      <c r="D199" s="27" t="str">
        <f>IF($A199="","",INDEX('Mis Vencimientos'!$D$2:$AZ$11,INT((ROW()-2)/49)+1,MOD(ROW()-2,49)+1))</f>
        <v/>
      </c>
      <c r="E199" s="28" t="str">
        <f t="shared" ca="1" si="12"/>
        <v/>
      </c>
      <c r="F199" s="26" t="str">
        <f t="shared" ca="1" si="13"/>
        <v/>
      </c>
      <c r="G199" s="26" t="str">
        <f t="shared" si="14"/>
        <v/>
      </c>
      <c r="H199" s="26" t="str">
        <f t="shared" si="15"/>
        <v/>
      </c>
    </row>
    <row r="200" spans="1:8" x14ac:dyDescent="0.25">
      <c r="A200" s="26" t="str">
        <f>IF(INDEX('Mis Vencimientos'!$B$2:$B$11,INT((ROW()-2)/49)+1)="","",INDEX('Mis Vencimientos'!$B$2:$B$11,INT((ROW()-2)/49)+1))</f>
        <v/>
      </c>
      <c r="B200" s="26" t="str">
        <f>IF($A200="","",INDEX('Mis Vencimientos'!$C$2:$C$11,INT((ROW()-2)/49)+1))</f>
        <v/>
      </c>
      <c r="C200" s="26" t="str">
        <f>IF($A200="","",INDEX('Mis Vencimientos'!$D$1:$AZ$1,1,MOD(ROW()-2,49)+1))</f>
        <v/>
      </c>
      <c r="D200" s="27" t="str">
        <f>IF($A200="","",INDEX('Mis Vencimientos'!$D$2:$AZ$11,INT((ROW()-2)/49)+1,MOD(ROW()-2,49)+1))</f>
        <v/>
      </c>
      <c r="E200" s="28" t="str">
        <f t="shared" ca="1" si="12"/>
        <v/>
      </c>
      <c r="F200" s="26" t="str">
        <f t="shared" ca="1" si="13"/>
        <v/>
      </c>
      <c r="G200" s="26" t="str">
        <f t="shared" si="14"/>
        <v/>
      </c>
      <c r="H200" s="26" t="str">
        <f t="shared" si="15"/>
        <v/>
      </c>
    </row>
    <row r="201" spans="1:8" x14ac:dyDescent="0.25">
      <c r="A201" s="26" t="str">
        <f>IF(INDEX('Mis Vencimientos'!$B$2:$B$11,INT((ROW()-2)/49)+1)="","",INDEX('Mis Vencimientos'!$B$2:$B$11,INT((ROW()-2)/49)+1))</f>
        <v/>
      </c>
      <c r="B201" s="26" t="str">
        <f>IF($A201="","",INDEX('Mis Vencimientos'!$C$2:$C$11,INT((ROW()-2)/49)+1))</f>
        <v/>
      </c>
      <c r="C201" s="26" t="str">
        <f>IF($A201="","",INDEX('Mis Vencimientos'!$D$1:$AZ$1,1,MOD(ROW()-2,49)+1))</f>
        <v/>
      </c>
      <c r="D201" s="27" t="str">
        <f>IF($A201="","",INDEX('Mis Vencimientos'!$D$2:$AZ$11,INT((ROW()-2)/49)+1,MOD(ROW()-2,49)+1))</f>
        <v/>
      </c>
      <c r="E201" s="28" t="str">
        <f t="shared" ca="1" si="12"/>
        <v/>
      </c>
      <c r="F201" s="26" t="str">
        <f t="shared" ca="1" si="13"/>
        <v/>
      </c>
      <c r="G201" s="26" t="str">
        <f t="shared" si="14"/>
        <v/>
      </c>
      <c r="H201" s="26" t="str">
        <f t="shared" si="15"/>
        <v/>
      </c>
    </row>
    <row r="202" spans="1:8" x14ac:dyDescent="0.25">
      <c r="A202" s="26" t="str">
        <f>IF(INDEX('Mis Vencimientos'!$B$2:$B$11,INT((ROW()-2)/49)+1)="","",INDEX('Mis Vencimientos'!$B$2:$B$11,INT((ROW()-2)/49)+1))</f>
        <v/>
      </c>
      <c r="B202" s="26" t="str">
        <f>IF($A202="","",INDEX('Mis Vencimientos'!$C$2:$C$11,INT((ROW()-2)/49)+1))</f>
        <v/>
      </c>
      <c r="C202" s="26" t="str">
        <f>IF($A202="","",INDEX('Mis Vencimientos'!$D$1:$AZ$1,1,MOD(ROW()-2,49)+1))</f>
        <v/>
      </c>
      <c r="D202" s="27" t="str">
        <f>IF($A202="","",INDEX('Mis Vencimientos'!$D$2:$AZ$11,INT((ROW()-2)/49)+1,MOD(ROW()-2,49)+1))</f>
        <v/>
      </c>
      <c r="E202" s="28" t="str">
        <f t="shared" ca="1" si="12"/>
        <v/>
      </c>
      <c r="F202" s="26" t="str">
        <f t="shared" ca="1" si="13"/>
        <v/>
      </c>
      <c r="G202" s="26" t="str">
        <f t="shared" si="14"/>
        <v/>
      </c>
      <c r="H202" s="26" t="str">
        <f t="shared" si="15"/>
        <v/>
      </c>
    </row>
    <row r="203" spans="1:8" x14ac:dyDescent="0.25">
      <c r="A203" s="26" t="str">
        <f>IF(INDEX('Mis Vencimientos'!$B$2:$B$11,INT((ROW()-2)/49)+1)="","",INDEX('Mis Vencimientos'!$B$2:$B$11,INT((ROW()-2)/49)+1))</f>
        <v/>
      </c>
      <c r="B203" s="26" t="str">
        <f>IF($A203="","",INDEX('Mis Vencimientos'!$C$2:$C$11,INT((ROW()-2)/49)+1))</f>
        <v/>
      </c>
      <c r="C203" s="26" t="str">
        <f>IF($A203="","",INDEX('Mis Vencimientos'!$D$1:$AZ$1,1,MOD(ROW()-2,49)+1))</f>
        <v/>
      </c>
      <c r="D203" s="27" t="str">
        <f>IF($A203="","",INDEX('Mis Vencimientos'!$D$2:$AZ$11,INT((ROW()-2)/49)+1,MOD(ROW()-2,49)+1))</f>
        <v/>
      </c>
      <c r="E203" s="28" t="str">
        <f t="shared" ca="1" si="12"/>
        <v/>
      </c>
      <c r="F203" s="26" t="str">
        <f t="shared" ca="1" si="13"/>
        <v/>
      </c>
      <c r="G203" s="26" t="str">
        <f t="shared" si="14"/>
        <v/>
      </c>
      <c r="H203" s="26" t="str">
        <f t="shared" si="15"/>
        <v/>
      </c>
    </row>
    <row r="204" spans="1:8" x14ac:dyDescent="0.25">
      <c r="A204" s="26" t="str">
        <f>IF(INDEX('Mis Vencimientos'!$B$2:$B$11,INT((ROW()-2)/49)+1)="","",INDEX('Mis Vencimientos'!$B$2:$B$11,INT((ROW()-2)/49)+1))</f>
        <v/>
      </c>
      <c r="B204" s="26" t="str">
        <f>IF($A204="","",INDEX('Mis Vencimientos'!$C$2:$C$11,INT((ROW()-2)/49)+1))</f>
        <v/>
      </c>
      <c r="C204" s="26" t="str">
        <f>IF($A204="","",INDEX('Mis Vencimientos'!$D$1:$AZ$1,1,MOD(ROW()-2,49)+1))</f>
        <v/>
      </c>
      <c r="D204" s="27" t="str">
        <f>IF($A204="","",INDEX('Mis Vencimientos'!$D$2:$AZ$11,INT((ROW()-2)/49)+1,MOD(ROW()-2,49)+1))</f>
        <v/>
      </c>
      <c r="E204" s="28" t="str">
        <f t="shared" ca="1" si="12"/>
        <v/>
      </c>
      <c r="F204" s="26" t="str">
        <f t="shared" ca="1" si="13"/>
        <v/>
      </c>
      <c r="G204" s="26" t="str">
        <f t="shared" si="14"/>
        <v/>
      </c>
      <c r="H204" s="26" t="str">
        <f t="shared" si="15"/>
        <v/>
      </c>
    </row>
    <row r="205" spans="1:8" x14ac:dyDescent="0.25">
      <c r="A205" s="26" t="str">
        <f>IF(INDEX('Mis Vencimientos'!$B$2:$B$11,INT((ROW()-2)/49)+1)="","",INDEX('Mis Vencimientos'!$B$2:$B$11,INT((ROW()-2)/49)+1))</f>
        <v/>
      </c>
      <c r="B205" s="26" t="str">
        <f>IF($A205="","",INDEX('Mis Vencimientos'!$C$2:$C$11,INT((ROW()-2)/49)+1))</f>
        <v/>
      </c>
      <c r="C205" s="26" t="str">
        <f>IF($A205="","",INDEX('Mis Vencimientos'!$D$1:$AZ$1,1,MOD(ROW()-2,49)+1))</f>
        <v/>
      </c>
      <c r="D205" s="27" t="str">
        <f>IF($A205="","",INDEX('Mis Vencimientos'!$D$2:$AZ$11,INT((ROW()-2)/49)+1,MOD(ROW()-2,49)+1))</f>
        <v/>
      </c>
      <c r="E205" s="28" t="str">
        <f t="shared" ca="1" si="12"/>
        <v/>
      </c>
      <c r="F205" s="26" t="str">
        <f t="shared" ca="1" si="13"/>
        <v/>
      </c>
      <c r="G205" s="26" t="str">
        <f t="shared" si="14"/>
        <v/>
      </c>
      <c r="H205" s="26" t="str">
        <f t="shared" si="15"/>
        <v/>
      </c>
    </row>
    <row r="206" spans="1:8" x14ac:dyDescent="0.25">
      <c r="A206" s="26" t="str">
        <f>IF(INDEX('Mis Vencimientos'!$B$2:$B$11,INT((ROW()-2)/49)+1)="","",INDEX('Mis Vencimientos'!$B$2:$B$11,INT((ROW()-2)/49)+1))</f>
        <v/>
      </c>
      <c r="B206" s="26" t="str">
        <f>IF($A206="","",INDEX('Mis Vencimientos'!$C$2:$C$11,INT((ROW()-2)/49)+1))</f>
        <v/>
      </c>
      <c r="C206" s="26" t="str">
        <f>IF($A206="","",INDEX('Mis Vencimientos'!$D$1:$AZ$1,1,MOD(ROW()-2,49)+1))</f>
        <v/>
      </c>
      <c r="D206" s="27" t="str">
        <f>IF($A206="","",INDEX('Mis Vencimientos'!$D$2:$AZ$11,INT((ROW()-2)/49)+1,MOD(ROW()-2,49)+1))</f>
        <v/>
      </c>
      <c r="E206" s="28" t="str">
        <f t="shared" ca="1" si="12"/>
        <v/>
      </c>
      <c r="F206" s="26" t="str">
        <f t="shared" ca="1" si="13"/>
        <v/>
      </c>
      <c r="G206" s="26" t="str">
        <f t="shared" si="14"/>
        <v/>
      </c>
      <c r="H206" s="26" t="str">
        <f t="shared" si="15"/>
        <v/>
      </c>
    </row>
    <row r="207" spans="1:8" x14ac:dyDescent="0.25">
      <c r="A207" s="26" t="str">
        <f>IF(INDEX('Mis Vencimientos'!$B$2:$B$11,INT((ROW()-2)/49)+1)="","",INDEX('Mis Vencimientos'!$B$2:$B$11,INT((ROW()-2)/49)+1))</f>
        <v/>
      </c>
      <c r="B207" s="26" t="str">
        <f>IF($A207="","",INDEX('Mis Vencimientos'!$C$2:$C$11,INT((ROW()-2)/49)+1))</f>
        <v/>
      </c>
      <c r="C207" s="26" t="str">
        <f>IF($A207="","",INDEX('Mis Vencimientos'!$D$1:$AZ$1,1,MOD(ROW()-2,49)+1))</f>
        <v/>
      </c>
      <c r="D207" s="27" t="str">
        <f>IF($A207="","",INDEX('Mis Vencimientos'!$D$2:$AZ$11,INT((ROW()-2)/49)+1,MOD(ROW()-2,49)+1))</f>
        <v/>
      </c>
      <c r="E207" s="28" t="str">
        <f t="shared" ca="1" si="12"/>
        <v/>
      </c>
      <c r="F207" s="26" t="str">
        <f t="shared" ca="1" si="13"/>
        <v/>
      </c>
      <c r="G207" s="26" t="str">
        <f t="shared" si="14"/>
        <v/>
      </c>
      <c r="H207" s="26" t="str">
        <f t="shared" si="15"/>
        <v/>
      </c>
    </row>
    <row r="208" spans="1:8" x14ac:dyDescent="0.25">
      <c r="A208" s="26" t="str">
        <f>IF(INDEX('Mis Vencimientos'!$B$2:$B$11,INT((ROW()-2)/49)+1)="","",INDEX('Mis Vencimientos'!$B$2:$B$11,INT((ROW()-2)/49)+1))</f>
        <v/>
      </c>
      <c r="B208" s="26" t="str">
        <f>IF($A208="","",INDEX('Mis Vencimientos'!$C$2:$C$11,INT((ROW()-2)/49)+1))</f>
        <v/>
      </c>
      <c r="C208" s="26" t="str">
        <f>IF($A208="","",INDEX('Mis Vencimientos'!$D$1:$AZ$1,1,MOD(ROW()-2,49)+1))</f>
        <v/>
      </c>
      <c r="D208" s="27" t="str">
        <f>IF($A208="","",INDEX('Mis Vencimientos'!$D$2:$AZ$11,INT((ROW()-2)/49)+1,MOD(ROW()-2,49)+1))</f>
        <v/>
      </c>
      <c r="E208" s="28" t="str">
        <f t="shared" ca="1" si="12"/>
        <v/>
      </c>
      <c r="F208" s="26" t="str">
        <f t="shared" ca="1" si="13"/>
        <v/>
      </c>
      <c r="G208" s="26" t="str">
        <f t="shared" si="14"/>
        <v/>
      </c>
      <c r="H208" s="26" t="str">
        <f t="shared" si="15"/>
        <v/>
      </c>
    </row>
    <row r="209" spans="1:8" x14ac:dyDescent="0.25">
      <c r="A209" s="26" t="str">
        <f>IF(INDEX('Mis Vencimientos'!$B$2:$B$11,INT((ROW()-2)/49)+1)="","",INDEX('Mis Vencimientos'!$B$2:$B$11,INT((ROW()-2)/49)+1))</f>
        <v/>
      </c>
      <c r="B209" s="26" t="str">
        <f>IF($A209="","",INDEX('Mis Vencimientos'!$C$2:$C$11,INT((ROW()-2)/49)+1))</f>
        <v/>
      </c>
      <c r="C209" s="26" t="str">
        <f>IF($A209="","",INDEX('Mis Vencimientos'!$D$1:$AZ$1,1,MOD(ROW()-2,49)+1))</f>
        <v/>
      </c>
      <c r="D209" s="27" t="str">
        <f>IF($A209="","",INDEX('Mis Vencimientos'!$D$2:$AZ$11,INT((ROW()-2)/49)+1,MOD(ROW()-2,49)+1))</f>
        <v/>
      </c>
      <c r="E209" s="28" t="str">
        <f t="shared" ca="1" si="12"/>
        <v/>
      </c>
      <c r="F209" s="26" t="str">
        <f t="shared" ca="1" si="13"/>
        <v/>
      </c>
      <c r="G209" s="26" t="str">
        <f t="shared" si="14"/>
        <v/>
      </c>
      <c r="H209" s="26" t="str">
        <f t="shared" si="15"/>
        <v/>
      </c>
    </row>
    <row r="210" spans="1:8" x14ac:dyDescent="0.25">
      <c r="A210" s="26" t="str">
        <f>IF(INDEX('Mis Vencimientos'!$B$2:$B$11,INT((ROW()-2)/49)+1)="","",INDEX('Mis Vencimientos'!$B$2:$B$11,INT((ROW()-2)/49)+1))</f>
        <v/>
      </c>
      <c r="B210" s="26" t="str">
        <f>IF($A210="","",INDEX('Mis Vencimientos'!$C$2:$C$11,INT((ROW()-2)/49)+1))</f>
        <v/>
      </c>
      <c r="C210" s="26" t="str">
        <f>IF($A210="","",INDEX('Mis Vencimientos'!$D$1:$AZ$1,1,MOD(ROW()-2,49)+1))</f>
        <v/>
      </c>
      <c r="D210" s="27" t="str">
        <f>IF($A210="","",INDEX('Mis Vencimientos'!$D$2:$AZ$11,INT((ROW()-2)/49)+1,MOD(ROW()-2,49)+1))</f>
        <v/>
      </c>
      <c r="E210" s="28" t="str">
        <f t="shared" ca="1" si="12"/>
        <v/>
      </c>
      <c r="F210" s="26" t="str">
        <f t="shared" ca="1" si="13"/>
        <v/>
      </c>
      <c r="G210" s="26" t="str">
        <f t="shared" si="14"/>
        <v/>
      </c>
      <c r="H210" s="26" t="str">
        <f t="shared" si="15"/>
        <v/>
      </c>
    </row>
    <row r="211" spans="1:8" x14ac:dyDescent="0.25">
      <c r="A211" s="26" t="str">
        <f>IF(INDEX('Mis Vencimientos'!$B$2:$B$11,INT((ROW()-2)/49)+1)="","",INDEX('Mis Vencimientos'!$B$2:$B$11,INT((ROW()-2)/49)+1))</f>
        <v/>
      </c>
      <c r="B211" s="26" t="str">
        <f>IF($A211="","",INDEX('Mis Vencimientos'!$C$2:$C$11,INT((ROW()-2)/49)+1))</f>
        <v/>
      </c>
      <c r="C211" s="26" t="str">
        <f>IF($A211="","",INDEX('Mis Vencimientos'!$D$1:$AZ$1,1,MOD(ROW()-2,49)+1))</f>
        <v/>
      </c>
      <c r="D211" s="27" t="str">
        <f>IF($A211="","",INDEX('Mis Vencimientos'!$D$2:$AZ$11,INT((ROW()-2)/49)+1,MOD(ROW()-2,49)+1))</f>
        <v/>
      </c>
      <c r="E211" s="28" t="str">
        <f t="shared" ca="1" si="12"/>
        <v/>
      </c>
      <c r="F211" s="26" t="str">
        <f t="shared" ca="1" si="13"/>
        <v/>
      </c>
      <c r="G211" s="26" t="str">
        <f t="shared" si="14"/>
        <v/>
      </c>
      <c r="H211" s="26" t="str">
        <f t="shared" si="15"/>
        <v/>
      </c>
    </row>
    <row r="212" spans="1:8" x14ac:dyDescent="0.25">
      <c r="A212" s="26" t="str">
        <f>IF(INDEX('Mis Vencimientos'!$B$2:$B$11,INT((ROW()-2)/49)+1)="","",INDEX('Mis Vencimientos'!$B$2:$B$11,INT((ROW()-2)/49)+1))</f>
        <v/>
      </c>
      <c r="B212" s="26" t="str">
        <f>IF($A212="","",INDEX('Mis Vencimientos'!$C$2:$C$11,INT((ROW()-2)/49)+1))</f>
        <v/>
      </c>
      <c r="C212" s="26" t="str">
        <f>IF($A212="","",INDEX('Mis Vencimientos'!$D$1:$AZ$1,1,MOD(ROW()-2,49)+1))</f>
        <v/>
      </c>
      <c r="D212" s="27" t="str">
        <f>IF($A212="","",INDEX('Mis Vencimientos'!$D$2:$AZ$11,INT((ROW()-2)/49)+1,MOD(ROW()-2,49)+1))</f>
        <v/>
      </c>
      <c r="E212" s="28" t="str">
        <f t="shared" ca="1" si="12"/>
        <v/>
      </c>
      <c r="F212" s="26" t="str">
        <f t="shared" ca="1" si="13"/>
        <v/>
      </c>
      <c r="G212" s="26" t="str">
        <f t="shared" si="14"/>
        <v/>
      </c>
      <c r="H212" s="26" t="str">
        <f t="shared" si="15"/>
        <v/>
      </c>
    </row>
    <row r="213" spans="1:8" x14ac:dyDescent="0.25">
      <c r="A213" s="26" t="str">
        <f>IF(INDEX('Mis Vencimientos'!$B$2:$B$11,INT((ROW()-2)/49)+1)="","",INDEX('Mis Vencimientos'!$B$2:$B$11,INT((ROW()-2)/49)+1))</f>
        <v/>
      </c>
      <c r="B213" s="26" t="str">
        <f>IF($A213="","",INDEX('Mis Vencimientos'!$C$2:$C$11,INT((ROW()-2)/49)+1))</f>
        <v/>
      </c>
      <c r="C213" s="26" t="str">
        <f>IF($A213="","",INDEX('Mis Vencimientos'!$D$1:$AZ$1,1,MOD(ROW()-2,49)+1))</f>
        <v/>
      </c>
      <c r="D213" s="27" t="str">
        <f>IF($A213="","",INDEX('Mis Vencimientos'!$D$2:$AZ$11,INT((ROW()-2)/49)+1,MOD(ROW()-2,49)+1))</f>
        <v/>
      </c>
      <c r="E213" s="28" t="str">
        <f t="shared" ca="1" si="12"/>
        <v/>
      </c>
      <c r="F213" s="26" t="str">
        <f t="shared" ca="1" si="13"/>
        <v/>
      </c>
      <c r="G213" s="26" t="str">
        <f t="shared" si="14"/>
        <v/>
      </c>
      <c r="H213" s="26" t="str">
        <f t="shared" si="15"/>
        <v/>
      </c>
    </row>
    <row r="214" spans="1:8" x14ac:dyDescent="0.25">
      <c r="A214" s="26" t="str">
        <f>IF(INDEX('Mis Vencimientos'!$B$2:$B$11,INT((ROW()-2)/49)+1)="","",INDEX('Mis Vencimientos'!$B$2:$B$11,INT((ROW()-2)/49)+1))</f>
        <v/>
      </c>
      <c r="B214" s="26" t="str">
        <f>IF($A214="","",INDEX('Mis Vencimientos'!$C$2:$C$11,INT((ROW()-2)/49)+1))</f>
        <v/>
      </c>
      <c r="C214" s="26" t="str">
        <f>IF($A214="","",INDEX('Mis Vencimientos'!$D$1:$AZ$1,1,MOD(ROW()-2,49)+1))</f>
        <v/>
      </c>
      <c r="D214" s="27" t="str">
        <f>IF($A214="","",INDEX('Mis Vencimientos'!$D$2:$AZ$11,INT((ROW()-2)/49)+1,MOD(ROW()-2,49)+1))</f>
        <v/>
      </c>
      <c r="E214" s="28" t="str">
        <f t="shared" ca="1" si="12"/>
        <v/>
      </c>
      <c r="F214" s="26" t="str">
        <f t="shared" ca="1" si="13"/>
        <v/>
      </c>
      <c r="G214" s="26" t="str">
        <f t="shared" si="14"/>
        <v/>
      </c>
      <c r="H214" s="26" t="str">
        <f t="shared" si="15"/>
        <v/>
      </c>
    </row>
    <row r="215" spans="1:8" x14ac:dyDescent="0.25">
      <c r="A215" s="26" t="str">
        <f>IF(INDEX('Mis Vencimientos'!$B$2:$B$11,INT((ROW()-2)/49)+1)="","",INDEX('Mis Vencimientos'!$B$2:$B$11,INT((ROW()-2)/49)+1))</f>
        <v/>
      </c>
      <c r="B215" s="26" t="str">
        <f>IF($A215="","",INDEX('Mis Vencimientos'!$C$2:$C$11,INT((ROW()-2)/49)+1))</f>
        <v/>
      </c>
      <c r="C215" s="26" t="str">
        <f>IF($A215="","",INDEX('Mis Vencimientos'!$D$1:$AZ$1,1,MOD(ROW()-2,49)+1))</f>
        <v/>
      </c>
      <c r="D215" s="27" t="str">
        <f>IF($A215="","",INDEX('Mis Vencimientos'!$D$2:$AZ$11,INT((ROW()-2)/49)+1,MOD(ROW()-2,49)+1))</f>
        <v/>
      </c>
      <c r="E215" s="28" t="str">
        <f t="shared" ca="1" si="12"/>
        <v/>
      </c>
      <c r="F215" s="26" t="str">
        <f t="shared" ca="1" si="13"/>
        <v/>
      </c>
      <c r="G215" s="26" t="str">
        <f t="shared" si="14"/>
        <v/>
      </c>
      <c r="H215" s="26" t="str">
        <f t="shared" si="15"/>
        <v/>
      </c>
    </row>
    <row r="216" spans="1:8" x14ac:dyDescent="0.25">
      <c r="A216" s="26" t="str">
        <f>IF(INDEX('Mis Vencimientos'!$B$2:$B$11,INT((ROW()-2)/49)+1)="","",INDEX('Mis Vencimientos'!$B$2:$B$11,INT((ROW()-2)/49)+1))</f>
        <v/>
      </c>
      <c r="B216" s="26" t="str">
        <f>IF($A216="","",INDEX('Mis Vencimientos'!$C$2:$C$11,INT((ROW()-2)/49)+1))</f>
        <v/>
      </c>
      <c r="C216" s="26" t="str">
        <f>IF($A216="","",INDEX('Mis Vencimientos'!$D$1:$AZ$1,1,MOD(ROW()-2,49)+1))</f>
        <v/>
      </c>
      <c r="D216" s="27" t="str">
        <f>IF($A216="","",INDEX('Mis Vencimientos'!$D$2:$AZ$11,INT((ROW()-2)/49)+1,MOD(ROW()-2,49)+1))</f>
        <v/>
      </c>
      <c r="E216" s="28" t="str">
        <f t="shared" ca="1" si="12"/>
        <v/>
      </c>
      <c r="F216" s="26" t="str">
        <f t="shared" ca="1" si="13"/>
        <v/>
      </c>
      <c r="G216" s="26" t="str">
        <f t="shared" si="14"/>
        <v/>
      </c>
      <c r="H216" s="26" t="str">
        <f t="shared" si="15"/>
        <v/>
      </c>
    </row>
    <row r="217" spans="1:8" x14ac:dyDescent="0.25">
      <c r="A217" s="26" t="str">
        <f>IF(INDEX('Mis Vencimientos'!$B$2:$B$11,INT((ROW()-2)/49)+1)="","",INDEX('Mis Vencimientos'!$B$2:$B$11,INT((ROW()-2)/49)+1))</f>
        <v/>
      </c>
      <c r="B217" s="26" t="str">
        <f>IF($A217="","",INDEX('Mis Vencimientos'!$C$2:$C$11,INT((ROW()-2)/49)+1))</f>
        <v/>
      </c>
      <c r="C217" s="26" t="str">
        <f>IF($A217="","",INDEX('Mis Vencimientos'!$D$1:$AZ$1,1,MOD(ROW()-2,49)+1))</f>
        <v/>
      </c>
      <c r="D217" s="27" t="str">
        <f>IF($A217="","",INDEX('Mis Vencimientos'!$D$2:$AZ$11,INT((ROW()-2)/49)+1,MOD(ROW()-2,49)+1))</f>
        <v/>
      </c>
      <c r="E217" s="28" t="str">
        <f t="shared" ca="1" si="12"/>
        <v/>
      </c>
      <c r="F217" s="26" t="str">
        <f t="shared" ca="1" si="13"/>
        <v/>
      </c>
      <c r="G217" s="26" t="str">
        <f t="shared" si="14"/>
        <v/>
      </c>
      <c r="H217" s="26" t="str">
        <f t="shared" si="15"/>
        <v/>
      </c>
    </row>
    <row r="218" spans="1:8" x14ac:dyDescent="0.25">
      <c r="A218" s="26" t="str">
        <f>IF(INDEX('Mis Vencimientos'!$B$2:$B$11,INT((ROW()-2)/49)+1)="","",INDEX('Mis Vencimientos'!$B$2:$B$11,INT((ROW()-2)/49)+1))</f>
        <v/>
      </c>
      <c r="B218" s="26" t="str">
        <f>IF($A218="","",INDEX('Mis Vencimientos'!$C$2:$C$11,INT((ROW()-2)/49)+1))</f>
        <v/>
      </c>
      <c r="C218" s="26" t="str">
        <f>IF($A218="","",INDEX('Mis Vencimientos'!$D$1:$AZ$1,1,MOD(ROW()-2,49)+1))</f>
        <v/>
      </c>
      <c r="D218" s="27" t="str">
        <f>IF($A218="","",INDEX('Mis Vencimientos'!$D$2:$AZ$11,INT((ROW()-2)/49)+1,MOD(ROW()-2,49)+1))</f>
        <v/>
      </c>
      <c r="E218" s="28" t="str">
        <f t="shared" ca="1" si="12"/>
        <v/>
      </c>
      <c r="F218" s="26" t="str">
        <f t="shared" ca="1" si="13"/>
        <v/>
      </c>
      <c r="G218" s="26" t="str">
        <f t="shared" si="14"/>
        <v/>
      </c>
      <c r="H218" s="26" t="str">
        <f t="shared" si="15"/>
        <v/>
      </c>
    </row>
    <row r="219" spans="1:8" x14ac:dyDescent="0.25">
      <c r="A219" s="26" t="str">
        <f>IF(INDEX('Mis Vencimientos'!$B$2:$B$11,INT((ROW()-2)/49)+1)="","",INDEX('Mis Vencimientos'!$B$2:$B$11,INT((ROW()-2)/49)+1))</f>
        <v/>
      </c>
      <c r="B219" s="26" t="str">
        <f>IF($A219="","",INDEX('Mis Vencimientos'!$C$2:$C$11,INT((ROW()-2)/49)+1))</f>
        <v/>
      </c>
      <c r="C219" s="26" t="str">
        <f>IF($A219="","",INDEX('Mis Vencimientos'!$D$1:$AZ$1,1,MOD(ROW()-2,49)+1))</f>
        <v/>
      </c>
      <c r="D219" s="27" t="str">
        <f>IF($A219="","",INDEX('Mis Vencimientos'!$D$2:$AZ$11,INT((ROW()-2)/49)+1,MOD(ROW()-2,49)+1))</f>
        <v/>
      </c>
      <c r="E219" s="28" t="str">
        <f t="shared" ca="1" si="12"/>
        <v/>
      </c>
      <c r="F219" s="26" t="str">
        <f t="shared" ca="1" si="13"/>
        <v/>
      </c>
      <c r="G219" s="26" t="str">
        <f t="shared" si="14"/>
        <v/>
      </c>
      <c r="H219" s="26" t="str">
        <f t="shared" si="15"/>
        <v/>
      </c>
    </row>
    <row r="220" spans="1:8" x14ac:dyDescent="0.25">
      <c r="A220" s="26" t="str">
        <f>IF(INDEX('Mis Vencimientos'!$B$2:$B$11,INT((ROW()-2)/49)+1)="","",INDEX('Mis Vencimientos'!$B$2:$B$11,INT((ROW()-2)/49)+1))</f>
        <v/>
      </c>
      <c r="B220" s="26" t="str">
        <f>IF($A220="","",INDEX('Mis Vencimientos'!$C$2:$C$11,INT((ROW()-2)/49)+1))</f>
        <v/>
      </c>
      <c r="C220" s="26" t="str">
        <f>IF($A220="","",INDEX('Mis Vencimientos'!$D$1:$AZ$1,1,MOD(ROW()-2,49)+1))</f>
        <v/>
      </c>
      <c r="D220" s="27" t="str">
        <f>IF($A220="","",INDEX('Mis Vencimientos'!$D$2:$AZ$11,INT((ROW()-2)/49)+1,MOD(ROW()-2,49)+1))</f>
        <v/>
      </c>
      <c r="E220" s="28" t="str">
        <f t="shared" ca="1" si="12"/>
        <v/>
      </c>
      <c r="F220" s="26" t="str">
        <f t="shared" ca="1" si="13"/>
        <v/>
      </c>
      <c r="G220" s="26" t="str">
        <f t="shared" si="14"/>
        <v/>
      </c>
      <c r="H220" s="26" t="str">
        <f t="shared" si="15"/>
        <v/>
      </c>
    </row>
    <row r="221" spans="1:8" x14ac:dyDescent="0.25">
      <c r="A221" s="26" t="str">
        <f>IF(INDEX('Mis Vencimientos'!$B$2:$B$11,INT((ROW()-2)/49)+1)="","",INDEX('Mis Vencimientos'!$B$2:$B$11,INT((ROW()-2)/49)+1))</f>
        <v/>
      </c>
      <c r="B221" s="26" t="str">
        <f>IF($A221="","",INDEX('Mis Vencimientos'!$C$2:$C$11,INT((ROW()-2)/49)+1))</f>
        <v/>
      </c>
      <c r="C221" s="26" t="str">
        <f>IF($A221="","",INDEX('Mis Vencimientos'!$D$1:$AZ$1,1,MOD(ROW()-2,49)+1))</f>
        <v/>
      </c>
      <c r="D221" s="27" t="str">
        <f>IF($A221="","",INDEX('Mis Vencimientos'!$D$2:$AZ$11,INT((ROW()-2)/49)+1,MOD(ROW()-2,49)+1))</f>
        <v/>
      </c>
      <c r="E221" s="28" t="str">
        <f t="shared" ca="1" si="12"/>
        <v/>
      </c>
      <c r="F221" s="26" t="str">
        <f t="shared" ca="1" si="13"/>
        <v/>
      </c>
      <c r="G221" s="26" t="str">
        <f t="shared" si="14"/>
        <v/>
      </c>
      <c r="H221" s="26" t="str">
        <f t="shared" si="15"/>
        <v/>
      </c>
    </row>
    <row r="222" spans="1:8" x14ac:dyDescent="0.25">
      <c r="A222" s="26" t="str">
        <f>IF(INDEX('Mis Vencimientos'!$B$2:$B$11,INT((ROW()-2)/49)+1)="","",INDEX('Mis Vencimientos'!$B$2:$B$11,INT((ROW()-2)/49)+1))</f>
        <v/>
      </c>
      <c r="B222" s="26" t="str">
        <f>IF($A222="","",INDEX('Mis Vencimientos'!$C$2:$C$11,INT((ROW()-2)/49)+1))</f>
        <v/>
      </c>
      <c r="C222" s="26" t="str">
        <f>IF($A222="","",INDEX('Mis Vencimientos'!$D$1:$AZ$1,1,MOD(ROW()-2,49)+1))</f>
        <v/>
      </c>
      <c r="D222" s="27" t="str">
        <f>IF($A222="","",INDEX('Mis Vencimientos'!$D$2:$AZ$11,INT((ROW()-2)/49)+1,MOD(ROW()-2,49)+1))</f>
        <v/>
      </c>
      <c r="E222" s="28" t="str">
        <f t="shared" ca="1" si="12"/>
        <v/>
      </c>
      <c r="F222" s="26" t="str">
        <f t="shared" ca="1" si="13"/>
        <v/>
      </c>
      <c r="G222" s="26" t="str">
        <f t="shared" si="14"/>
        <v/>
      </c>
      <c r="H222" s="26" t="str">
        <f t="shared" si="15"/>
        <v/>
      </c>
    </row>
    <row r="223" spans="1:8" x14ac:dyDescent="0.25">
      <c r="A223" s="26" t="str">
        <f>IF(INDEX('Mis Vencimientos'!$B$2:$B$11,INT((ROW()-2)/49)+1)="","",INDEX('Mis Vencimientos'!$B$2:$B$11,INT((ROW()-2)/49)+1))</f>
        <v/>
      </c>
      <c r="B223" s="26" t="str">
        <f>IF($A223="","",INDEX('Mis Vencimientos'!$C$2:$C$11,INT((ROW()-2)/49)+1))</f>
        <v/>
      </c>
      <c r="C223" s="26" t="str">
        <f>IF($A223="","",INDEX('Mis Vencimientos'!$D$1:$AZ$1,1,MOD(ROW()-2,49)+1))</f>
        <v/>
      </c>
      <c r="D223" s="27" t="str">
        <f>IF($A223="","",INDEX('Mis Vencimientos'!$D$2:$AZ$11,INT((ROW()-2)/49)+1,MOD(ROW()-2,49)+1))</f>
        <v/>
      </c>
      <c r="E223" s="28" t="str">
        <f t="shared" ca="1" si="12"/>
        <v/>
      </c>
      <c r="F223" s="26" t="str">
        <f t="shared" ca="1" si="13"/>
        <v/>
      </c>
      <c r="G223" s="26" t="str">
        <f t="shared" si="14"/>
        <v/>
      </c>
      <c r="H223" s="26" t="str">
        <f t="shared" si="15"/>
        <v/>
      </c>
    </row>
    <row r="224" spans="1:8" x14ac:dyDescent="0.25">
      <c r="A224" s="26" t="str">
        <f>IF(INDEX('Mis Vencimientos'!$B$2:$B$11,INT((ROW()-2)/49)+1)="","",INDEX('Mis Vencimientos'!$B$2:$B$11,INT((ROW()-2)/49)+1))</f>
        <v/>
      </c>
      <c r="B224" s="26" t="str">
        <f>IF($A224="","",INDEX('Mis Vencimientos'!$C$2:$C$11,INT((ROW()-2)/49)+1))</f>
        <v/>
      </c>
      <c r="C224" s="26" t="str">
        <f>IF($A224="","",INDEX('Mis Vencimientos'!$D$1:$AZ$1,1,MOD(ROW()-2,49)+1))</f>
        <v/>
      </c>
      <c r="D224" s="27" t="str">
        <f>IF($A224="","",INDEX('Mis Vencimientos'!$D$2:$AZ$11,INT((ROW()-2)/49)+1,MOD(ROW()-2,49)+1))</f>
        <v/>
      </c>
      <c r="E224" s="28" t="str">
        <f t="shared" ca="1" si="12"/>
        <v/>
      </c>
      <c r="F224" s="26" t="str">
        <f t="shared" ca="1" si="13"/>
        <v/>
      </c>
      <c r="G224" s="26" t="str">
        <f t="shared" si="14"/>
        <v/>
      </c>
      <c r="H224" s="26" t="str">
        <f t="shared" si="15"/>
        <v/>
      </c>
    </row>
    <row r="225" spans="1:8" x14ac:dyDescent="0.25">
      <c r="A225" s="26" t="str">
        <f>IF(INDEX('Mis Vencimientos'!$B$2:$B$11,INT((ROW()-2)/49)+1)="","",INDEX('Mis Vencimientos'!$B$2:$B$11,INT((ROW()-2)/49)+1))</f>
        <v/>
      </c>
      <c r="B225" s="26" t="str">
        <f>IF($A225="","",INDEX('Mis Vencimientos'!$C$2:$C$11,INT((ROW()-2)/49)+1))</f>
        <v/>
      </c>
      <c r="C225" s="26" t="str">
        <f>IF($A225="","",INDEX('Mis Vencimientos'!$D$1:$AZ$1,1,MOD(ROW()-2,49)+1))</f>
        <v/>
      </c>
      <c r="D225" s="27" t="str">
        <f>IF($A225="","",INDEX('Mis Vencimientos'!$D$2:$AZ$11,INT((ROW()-2)/49)+1,MOD(ROW()-2,49)+1))</f>
        <v/>
      </c>
      <c r="E225" s="28" t="str">
        <f t="shared" ca="1" si="12"/>
        <v/>
      </c>
      <c r="F225" s="26" t="str">
        <f t="shared" ca="1" si="13"/>
        <v/>
      </c>
      <c r="G225" s="26" t="str">
        <f t="shared" si="14"/>
        <v/>
      </c>
      <c r="H225" s="26" t="str">
        <f t="shared" si="15"/>
        <v/>
      </c>
    </row>
    <row r="226" spans="1:8" x14ac:dyDescent="0.25">
      <c r="A226" s="26" t="str">
        <f>IF(INDEX('Mis Vencimientos'!$B$2:$B$11,INT((ROW()-2)/49)+1)="","",INDEX('Mis Vencimientos'!$B$2:$B$11,INT((ROW()-2)/49)+1))</f>
        <v/>
      </c>
      <c r="B226" s="26" t="str">
        <f>IF($A226="","",INDEX('Mis Vencimientos'!$C$2:$C$11,INT((ROW()-2)/49)+1))</f>
        <v/>
      </c>
      <c r="C226" s="26" t="str">
        <f>IF($A226="","",INDEX('Mis Vencimientos'!$D$1:$AZ$1,1,MOD(ROW()-2,49)+1))</f>
        <v/>
      </c>
      <c r="D226" s="27" t="str">
        <f>IF($A226="","",INDEX('Mis Vencimientos'!$D$2:$AZ$11,INT((ROW()-2)/49)+1,MOD(ROW()-2,49)+1))</f>
        <v/>
      </c>
      <c r="E226" s="28" t="str">
        <f t="shared" ca="1" si="12"/>
        <v/>
      </c>
      <c r="F226" s="26" t="str">
        <f t="shared" ca="1" si="13"/>
        <v/>
      </c>
      <c r="G226" s="26" t="str">
        <f t="shared" si="14"/>
        <v/>
      </c>
      <c r="H226" s="26" t="str">
        <f t="shared" si="15"/>
        <v/>
      </c>
    </row>
    <row r="227" spans="1:8" x14ac:dyDescent="0.25">
      <c r="A227" s="26" t="str">
        <f>IF(INDEX('Mis Vencimientos'!$B$2:$B$11,INT((ROW()-2)/49)+1)="","",INDEX('Mis Vencimientos'!$B$2:$B$11,INT((ROW()-2)/49)+1))</f>
        <v/>
      </c>
      <c r="B227" s="26" t="str">
        <f>IF($A227="","",INDEX('Mis Vencimientos'!$C$2:$C$11,INT((ROW()-2)/49)+1))</f>
        <v/>
      </c>
      <c r="C227" s="26" t="str">
        <f>IF($A227="","",INDEX('Mis Vencimientos'!$D$1:$AZ$1,1,MOD(ROW()-2,49)+1))</f>
        <v/>
      </c>
      <c r="D227" s="27" t="str">
        <f>IF($A227="","",INDEX('Mis Vencimientos'!$D$2:$AZ$11,INT((ROW()-2)/49)+1,MOD(ROW()-2,49)+1))</f>
        <v/>
      </c>
      <c r="E227" s="28" t="str">
        <f t="shared" ca="1" si="12"/>
        <v/>
      </c>
      <c r="F227" s="26" t="str">
        <f t="shared" ca="1" si="13"/>
        <v/>
      </c>
      <c r="G227" s="26" t="str">
        <f t="shared" si="14"/>
        <v/>
      </c>
      <c r="H227" s="26" t="str">
        <f t="shared" si="15"/>
        <v/>
      </c>
    </row>
    <row r="228" spans="1:8" x14ac:dyDescent="0.25">
      <c r="A228" s="26" t="str">
        <f>IF(INDEX('Mis Vencimientos'!$B$2:$B$11,INT((ROW()-2)/49)+1)="","",INDEX('Mis Vencimientos'!$B$2:$B$11,INT((ROW()-2)/49)+1))</f>
        <v/>
      </c>
      <c r="B228" s="26" t="str">
        <f>IF($A228="","",INDEX('Mis Vencimientos'!$C$2:$C$11,INT((ROW()-2)/49)+1))</f>
        <v/>
      </c>
      <c r="C228" s="26" t="str">
        <f>IF($A228="","",INDEX('Mis Vencimientos'!$D$1:$AZ$1,1,MOD(ROW()-2,49)+1))</f>
        <v/>
      </c>
      <c r="D228" s="27" t="str">
        <f>IF($A228="","",INDEX('Mis Vencimientos'!$D$2:$AZ$11,INT((ROW()-2)/49)+1,MOD(ROW()-2,49)+1))</f>
        <v/>
      </c>
      <c r="E228" s="28" t="str">
        <f t="shared" ca="1" si="12"/>
        <v/>
      </c>
      <c r="F228" s="26" t="str">
        <f t="shared" ca="1" si="13"/>
        <v/>
      </c>
      <c r="G228" s="26" t="str">
        <f t="shared" si="14"/>
        <v/>
      </c>
      <c r="H228" s="26" t="str">
        <f t="shared" si="15"/>
        <v/>
      </c>
    </row>
    <row r="229" spans="1:8" x14ac:dyDescent="0.25">
      <c r="A229" s="26" t="str">
        <f>IF(INDEX('Mis Vencimientos'!$B$2:$B$11,INT((ROW()-2)/49)+1)="","",INDEX('Mis Vencimientos'!$B$2:$B$11,INT((ROW()-2)/49)+1))</f>
        <v/>
      </c>
      <c r="B229" s="26" t="str">
        <f>IF($A229="","",INDEX('Mis Vencimientos'!$C$2:$C$11,INT((ROW()-2)/49)+1))</f>
        <v/>
      </c>
      <c r="C229" s="26" t="str">
        <f>IF($A229="","",INDEX('Mis Vencimientos'!$D$1:$AZ$1,1,MOD(ROW()-2,49)+1))</f>
        <v/>
      </c>
      <c r="D229" s="27" t="str">
        <f>IF($A229="","",INDEX('Mis Vencimientos'!$D$2:$AZ$11,INT((ROW()-2)/49)+1,MOD(ROW()-2,49)+1))</f>
        <v/>
      </c>
      <c r="E229" s="28" t="str">
        <f t="shared" ca="1" si="12"/>
        <v/>
      </c>
      <c r="F229" s="26" t="str">
        <f t="shared" ca="1" si="13"/>
        <v/>
      </c>
      <c r="G229" s="26" t="str">
        <f t="shared" si="14"/>
        <v/>
      </c>
      <c r="H229" s="26" t="str">
        <f t="shared" si="15"/>
        <v/>
      </c>
    </row>
    <row r="230" spans="1:8" x14ac:dyDescent="0.25">
      <c r="A230" s="26" t="str">
        <f>IF(INDEX('Mis Vencimientos'!$B$2:$B$11,INT((ROW()-2)/49)+1)="","",INDEX('Mis Vencimientos'!$B$2:$B$11,INT((ROW()-2)/49)+1))</f>
        <v/>
      </c>
      <c r="B230" s="26" t="str">
        <f>IF($A230="","",INDEX('Mis Vencimientos'!$C$2:$C$11,INT((ROW()-2)/49)+1))</f>
        <v/>
      </c>
      <c r="C230" s="26" t="str">
        <f>IF($A230="","",INDEX('Mis Vencimientos'!$D$1:$AZ$1,1,MOD(ROW()-2,49)+1))</f>
        <v/>
      </c>
      <c r="D230" s="27" t="str">
        <f>IF($A230="","",INDEX('Mis Vencimientos'!$D$2:$AZ$11,INT((ROW()-2)/49)+1,MOD(ROW()-2,49)+1))</f>
        <v/>
      </c>
      <c r="E230" s="28" t="str">
        <f t="shared" ca="1" si="12"/>
        <v/>
      </c>
      <c r="F230" s="26" t="str">
        <f t="shared" ca="1" si="13"/>
        <v/>
      </c>
      <c r="G230" s="26" t="str">
        <f t="shared" si="14"/>
        <v/>
      </c>
      <c r="H230" s="26" t="str">
        <f t="shared" si="15"/>
        <v/>
      </c>
    </row>
    <row r="231" spans="1:8" x14ac:dyDescent="0.25">
      <c r="A231" s="26" t="str">
        <f>IF(INDEX('Mis Vencimientos'!$B$2:$B$11,INT((ROW()-2)/49)+1)="","",INDEX('Mis Vencimientos'!$B$2:$B$11,INT((ROW()-2)/49)+1))</f>
        <v/>
      </c>
      <c r="B231" s="26" t="str">
        <f>IF($A231="","",INDEX('Mis Vencimientos'!$C$2:$C$11,INT((ROW()-2)/49)+1))</f>
        <v/>
      </c>
      <c r="C231" s="26" t="str">
        <f>IF($A231="","",INDEX('Mis Vencimientos'!$D$1:$AZ$1,1,MOD(ROW()-2,49)+1))</f>
        <v/>
      </c>
      <c r="D231" s="27" t="str">
        <f>IF($A231="","",INDEX('Mis Vencimientos'!$D$2:$AZ$11,INT((ROW()-2)/49)+1,MOD(ROW()-2,49)+1))</f>
        <v/>
      </c>
      <c r="E231" s="28" t="str">
        <f t="shared" ca="1" si="12"/>
        <v/>
      </c>
      <c r="F231" s="26" t="str">
        <f t="shared" ca="1" si="13"/>
        <v/>
      </c>
      <c r="G231" s="26" t="str">
        <f t="shared" si="14"/>
        <v/>
      </c>
      <c r="H231" s="26" t="str">
        <f t="shared" si="15"/>
        <v/>
      </c>
    </row>
    <row r="232" spans="1:8" x14ac:dyDescent="0.25">
      <c r="A232" s="26" t="str">
        <f>IF(INDEX('Mis Vencimientos'!$B$2:$B$11,INT((ROW()-2)/49)+1)="","",INDEX('Mis Vencimientos'!$B$2:$B$11,INT((ROW()-2)/49)+1))</f>
        <v/>
      </c>
      <c r="B232" s="26" t="str">
        <f>IF($A232="","",INDEX('Mis Vencimientos'!$C$2:$C$11,INT((ROW()-2)/49)+1))</f>
        <v/>
      </c>
      <c r="C232" s="26" t="str">
        <f>IF($A232="","",INDEX('Mis Vencimientos'!$D$1:$AZ$1,1,MOD(ROW()-2,49)+1))</f>
        <v/>
      </c>
      <c r="D232" s="27" t="str">
        <f>IF($A232="","",INDEX('Mis Vencimientos'!$D$2:$AZ$11,INT((ROW()-2)/49)+1,MOD(ROW()-2,49)+1))</f>
        <v/>
      </c>
      <c r="E232" s="28" t="str">
        <f t="shared" ca="1" si="12"/>
        <v/>
      </c>
      <c r="F232" s="26" t="str">
        <f t="shared" ca="1" si="13"/>
        <v/>
      </c>
      <c r="G232" s="26" t="str">
        <f t="shared" si="14"/>
        <v/>
      </c>
      <c r="H232" s="26" t="str">
        <f t="shared" si="15"/>
        <v/>
      </c>
    </row>
    <row r="233" spans="1:8" x14ac:dyDescent="0.25">
      <c r="A233" s="26" t="str">
        <f>IF(INDEX('Mis Vencimientos'!$B$2:$B$11,INT((ROW()-2)/49)+1)="","",INDEX('Mis Vencimientos'!$B$2:$B$11,INT((ROW()-2)/49)+1))</f>
        <v/>
      </c>
      <c r="B233" s="26" t="str">
        <f>IF($A233="","",INDEX('Mis Vencimientos'!$C$2:$C$11,INT((ROW()-2)/49)+1))</f>
        <v/>
      </c>
      <c r="C233" s="26" t="str">
        <f>IF($A233="","",INDEX('Mis Vencimientos'!$D$1:$AZ$1,1,MOD(ROW()-2,49)+1))</f>
        <v/>
      </c>
      <c r="D233" s="27" t="str">
        <f>IF($A233="","",INDEX('Mis Vencimientos'!$D$2:$AZ$11,INT((ROW()-2)/49)+1,MOD(ROW()-2,49)+1))</f>
        <v/>
      </c>
      <c r="E233" s="28" t="str">
        <f t="shared" ca="1" si="12"/>
        <v/>
      </c>
      <c r="F233" s="26" t="str">
        <f t="shared" ca="1" si="13"/>
        <v/>
      </c>
      <c r="G233" s="26" t="str">
        <f t="shared" si="14"/>
        <v/>
      </c>
      <c r="H233" s="26" t="str">
        <f t="shared" si="15"/>
        <v/>
      </c>
    </row>
    <row r="234" spans="1:8" x14ac:dyDescent="0.25">
      <c r="A234" s="26" t="str">
        <f>IF(INDEX('Mis Vencimientos'!$B$2:$B$11,INT((ROW()-2)/49)+1)="","",INDEX('Mis Vencimientos'!$B$2:$B$11,INT((ROW()-2)/49)+1))</f>
        <v/>
      </c>
      <c r="B234" s="26" t="str">
        <f>IF($A234="","",INDEX('Mis Vencimientos'!$C$2:$C$11,INT((ROW()-2)/49)+1))</f>
        <v/>
      </c>
      <c r="C234" s="26" t="str">
        <f>IF($A234="","",INDEX('Mis Vencimientos'!$D$1:$AZ$1,1,MOD(ROW()-2,49)+1))</f>
        <v/>
      </c>
      <c r="D234" s="27" t="str">
        <f>IF($A234="","",INDEX('Mis Vencimientos'!$D$2:$AZ$11,INT((ROW()-2)/49)+1,MOD(ROW()-2,49)+1))</f>
        <v/>
      </c>
      <c r="E234" s="28" t="str">
        <f t="shared" ca="1" si="12"/>
        <v/>
      </c>
      <c r="F234" s="26" t="str">
        <f t="shared" ca="1" si="13"/>
        <v/>
      </c>
      <c r="G234" s="26" t="str">
        <f t="shared" si="14"/>
        <v/>
      </c>
      <c r="H234" s="26" t="str">
        <f t="shared" si="15"/>
        <v/>
      </c>
    </row>
    <row r="235" spans="1:8" x14ac:dyDescent="0.25">
      <c r="A235" s="26" t="str">
        <f>IF(INDEX('Mis Vencimientos'!$B$2:$B$11,INT((ROW()-2)/49)+1)="","",INDEX('Mis Vencimientos'!$B$2:$B$11,INT((ROW()-2)/49)+1))</f>
        <v/>
      </c>
      <c r="B235" s="26" t="str">
        <f>IF($A235="","",INDEX('Mis Vencimientos'!$C$2:$C$11,INT((ROW()-2)/49)+1))</f>
        <v/>
      </c>
      <c r="C235" s="26" t="str">
        <f>IF($A235="","",INDEX('Mis Vencimientos'!$D$1:$AZ$1,1,MOD(ROW()-2,49)+1))</f>
        <v/>
      </c>
      <c r="D235" s="27" t="str">
        <f>IF($A235="","",INDEX('Mis Vencimientos'!$D$2:$AZ$11,INT((ROW()-2)/49)+1,MOD(ROW()-2,49)+1))</f>
        <v/>
      </c>
      <c r="E235" s="28" t="str">
        <f t="shared" ca="1" si="12"/>
        <v/>
      </c>
      <c r="F235" s="26" t="str">
        <f t="shared" ca="1" si="13"/>
        <v/>
      </c>
      <c r="G235" s="26" t="str">
        <f t="shared" si="14"/>
        <v/>
      </c>
      <c r="H235" s="26" t="str">
        <f t="shared" si="15"/>
        <v/>
      </c>
    </row>
    <row r="236" spans="1:8" x14ac:dyDescent="0.25">
      <c r="A236" s="26" t="str">
        <f>IF(INDEX('Mis Vencimientos'!$B$2:$B$11,INT((ROW()-2)/49)+1)="","",INDEX('Mis Vencimientos'!$B$2:$B$11,INT((ROW()-2)/49)+1))</f>
        <v/>
      </c>
      <c r="B236" s="26" t="str">
        <f>IF($A236="","",INDEX('Mis Vencimientos'!$C$2:$C$11,INT((ROW()-2)/49)+1))</f>
        <v/>
      </c>
      <c r="C236" s="26" t="str">
        <f>IF($A236="","",INDEX('Mis Vencimientos'!$D$1:$AZ$1,1,MOD(ROW()-2,49)+1))</f>
        <v/>
      </c>
      <c r="D236" s="27" t="str">
        <f>IF($A236="","",INDEX('Mis Vencimientos'!$D$2:$AZ$11,INT((ROW()-2)/49)+1,MOD(ROW()-2,49)+1))</f>
        <v/>
      </c>
      <c r="E236" s="28" t="str">
        <f t="shared" ca="1" si="12"/>
        <v/>
      </c>
      <c r="F236" s="26" t="str">
        <f t="shared" ca="1" si="13"/>
        <v/>
      </c>
      <c r="G236" s="26" t="str">
        <f t="shared" si="14"/>
        <v/>
      </c>
      <c r="H236" s="26" t="str">
        <f t="shared" si="15"/>
        <v/>
      </c>
    </row>
    <row r="237" spans="1:8" x14ac:dyDescent="0.25">
      <c r="A237" s="26" t="str">
        <f>IF(INDEX('Mis Vencimientos'!$B$2:$B$11,INT((ROW()-2)/49)+1)="","",INDEX('Mis Vencimientos'!$B$2:$B$11,INT((ROW()-2)/49)+1))</f>
        <v/>
      </c>
      <c r="B237" s="26" t="str">
        <f>IF($A237="","",INDEX('Mis Vencimientos'!$C$2:$C$11,INT((ROW()-2)/49)+1))</f>
        <v/>
      </c>
      <c r="C237" s="26" t="str">
        <f>IF($A237="","",INDEX('Mis Vencimientos'!$D$1:$AZ$1,1,MOD(ROW()-2,49)+1))</f>
        <v/>
      </c>
      <c r="D237" s="27" t="str">
        <f>IF($A237="","",INDEX('Mis Vencimientos'!$D$2:$AZ$11,INT((ROW()-2)/49)+1,MOD(ROW()-2,49)+1))</f>
        <v/>
      </c>
      <c r="E237" s="28" t="str">
        <f t="shared" ca="1" si="12"/>
        <v/>
      </c>
      <c r="F237" s="26" t="str">
        <f t="shared" ca="1" si="13"/>
        <v/>
      </c>
      <c r="G237" s="26" t="str">
        <f t="shared" si="14"/>
        <v/>
      </c>
      <c r="H237" s="26" t="str">
        <f t="shared" si="15"/>
        <v/>
      </c>
    </row>
    <row r="238" spans="1:8" x14ac:dyDescent="0.25">
      <c r="A238" s="26" t="str">
        <f>IF(INDEX('Mis Vencimientos'!$B$2:$B$11,INT((ROW()-2)/49)+1)="","",INDEX('Mis Vencimientos'!$B$2:$B$11,INT((ROW()-2)/49)+1))</f>
        <v/>
      </c>
      <c r="B238" s="26" t="str">
        <f>IF($A238="","",INDEX('Mis Vencimientos'!$C$2:$C$11,INT((ROW()-2)/49)+1))</f>
        <v/>
      </c>
      <c r="C238" s="26" t="str">
        <f>IF($A238="","",INDEX('Mis Vencimientos'!$D$1:$AZ$1,1,MOD(ROW()-2,49)+1))</f>
        <v/>
      </c>
      <c r="D238" s="27" t="str">
        <f>IF($A238="","",INDEX('Mis Vencimientos'!$D$2:$AZ$11,INT((ROW()-2)/49)+1,MOD(ROW()-2,49)+1))</f>
        <v/>
      </c>
      <c r="E238" s="28" t="str">
        <f t="shared" ca="1" si="12"/>
        <v/>
      </c>
      <c r="F238" s="26" t="str">
        <f t="shared" ca="1" si="13"/>
        <v/>
      </c>
      <c r="G238" s="26" t="str">
        <f t="shared" si="14"/>
        <v/>
      </c>
      <c r="H238" s="26" t="str">
        <f t="shared" si="15"/>
        <v/>
      </c>
    </row>
    <row r="239" spans="1:8" x14ac:dyDescent="0.25">
      <c r="A239" s="26" t="str">
        <f>IF(INDEX('Mis Vencimientos'!$B$2:$B$11,INT((ROW()-2)/49)+1)="","",INDEX('Mis Vencimientos'!$B$2:$B$11,INT((ROW()-2)/49)+1))</f>
        <v/>
      </c>
      <c r="B239" s="26" t="str">
        <f>IF($A239="","",INDEX('Mis Vencimientos'!$C$2:$C$11,INT((ROW()-2)/49)+1))</f>
        <v/>
      </c>
      <c r="C239" s="26" t="str">
        <f>IF($A239="","",INDEX('Mis Vencimientos'!$D$1:$AZ$1,1,MOD(ROW()-2,49)+1))</f>
        <v/>
      </c>
      <c r="D239" s="27" t="str">
        <f>IF($A239="","",INDEX('Mis Vencimientos'!$D$2:$AZ$11,INT((ROW()-2)/49)+1,MOD(ROW()-2,49)+1))</f>
        <v/>
      </c>
      <c r="E239" s="28" t="str">
        <f t="shared" ca="1" si="12"/>
        <v/>
      </c>
      <c r="F239" s="26" t="str">
        <f t="shared" ca="1" si="13"/>
        <v/>
      </c>
      <c r="G239" s="26" t="str">
        <f t="shared" si="14"/>
        <v/>
      </c>
      <c r="H239" s="26" t="str">
        <f t="shared" si="15"/>
        <v/>
      </c>
    </row>
    <row r="240" spans="1:8" x14ac:dyDescent="0.25">
      <c r="A240" s="26" t="str">
        <f>IF(INDEX('Mis Vencimientos'!$B$2:$B$11,INT((ROW()-2)/49)+1)="","",INDEX('Mis Vencimientos'!$B$2:$B$11,INT((ROW()-2)/49)+1))</f>
        <v/>
      </c>
      <c r="B240" s="26" t="str">
        <f>IF($A240="","",INDEX('Mis Vencimientos'!$C$2:$C$11,INT((ROW()-2)/49)+1))</f>
        <v/>
      </c>
      <c r="C240" s="26" t="str">
        <f>IF($A240="","",INDEX('Mis Vencimientos'!$D$1:$AZ$1,1,MOD(ROW()-2,49)+1))</f>
        <v/>
      </c>
      <c r="D240" s="27" t="str">
        <f>IF($A240="","",INDEX('Mis Vencimientos'!$D$2:$AZ$11,INT((ROW()-2)/49)+1,MOD(ROW()-2,49)+1))</f>
        <v/>
      </c>
      <c r="E240" s="28" t="str">
        <f t="shared" ca="1" si="12"/>
        <v/>
      </c>
      <c r="F240" s="26" t="str">
        <f t="shared" ca="1" si="13"/>
        <v/>
      </c>
      <c r="G240" s="26" t="str">
        <f t="shared" si="14"/>
        <v/>
      </c>
      <c r="H240" s="26" t="str">
        <f t="shared" si="15"/>
        <v/>
      </c>
    </row>
    <row r="241" spans="1:8" x14ac:dyDescent="0.25">
      <c r="A241" s="26" t="str">
        <f>IF(INDEX('Mis Vencimientos'!$B$2:$B$11,INT((ROW()-2)/49)+1)="","",INDEX('Mis Vencimientos'!$B$2:$B$11,INT((ROW()-2)/49)+1))</f>
        <v/>
      </c>
      <c r="B241" s="26" t="str">
        <f>IF($A241="","",INDEX('Mis Vencimientos'!$C$2:$C$11,INT((ROW()-2)/49)+1))</f>
        <v/>
      </c>
      <c r="C241" s="26" t="str">
        <f>IF($A241="","",INDEX('Mis Vencimientos'!$D$1:$AZ$1,1,MOD(ROW()-2,49)+1))</f>
        <v/>
      </c>
      <c r="D241" s="27" t="str">
        <f>IF($A241="","",INDEX('Mis Vencimientos'!$D$2:$AZ$11,INT((ROW()-2)/49)+1,MOD(ROW()-2,49)+1))</f>
        <v/>
      </c>
      <c r="E241" s="28" t="str">
        <f t="shared" ca="1" si="12"/>
        <v/>
      </c>
      <c r="F241" s="26" t="str">
        <f t="shared" ca="1" si="13"/>
        <v/>
      </c>
      <c r="G241" s="26" t="str">
        <f t="shared" si="14"/>
        <v/>
      </c>
      <c r="H241" s="26" t="str">
        <f t="shared" si="15"/>
        <v/>
      </c>
    </row>
    <row r="242" spans="1:8" x14ac:dyDescent="0.25">
      <c r="A242" s="26" t="str">
        <f>IF(INDEX('Mis Vencimientos'!$B$2:$B$11,INT((ROW()-2)/49)+1)="","",INDEX('Mis Vencimientos'!$B$2:$B$11,INT((ROW()-2)/49)+1))</f>
        <v/>
      </c>
      <c r="B242" s="26" t="str">
        <f>IF($A242="","",INDEX('Mis Vencimientos'!$C$2:$C$11,INT((ROW()-2)/49)+1))</f>
        <v/>
      </c>
      <c r="C242" s="26" t="str">
        <f>IF($A242="","",INDEX('Mis Vencimientos'!$D$1:$AZ$1,1,MOD(ROW()-2,49)+1))</f>
        <v/>
      </c>
      <c r="D242" s="27" t="str">
        <f>IF($A242="","",INDEX('Mis Vencimientos'!$D$2:$AZ$11,INT((ROW()-2)/49)+1,MOD(ROW()-2,49)+1))</f>
        <v/>
      </c>
      <c r="E242" s="28" t="str">
        <f t="shared" ca="1" si="12"/>
        <v/>
      </c>
      <c r="F242" s="26" t="str">
        <f t="shared" ca="1" si="13"/>
        <v/>
      </c>
      <c r="G242" s="26" t="str">
        <f t="shared" si="14"/>
        <v/>
      </c>
      <c r="H242" s="26" t="str">
        <f t="shared" si="15"/>
        <v/>
      </c>
    </row>
    <row r="243" spans="1:8" x14ac:dyDescent="0.25">
      <c r="A243" s="26" t="str">
        <f>IF(INDEX('Mis Vencimientos'!$B$2:$B$11,INT((ROW()-2)/49)+1)="","",INDEX('Mis Vencimientos'!$B$2:$B$11,INT((ROW()-2)/49)+1))</f>
        <v/>
      </c>
      <c r="B243" s="26" t="str">
        <f>IF($A243="","",INDEX('Mis Vencimientos'!$C$2:$C$11,INT((ROW()-2)/49)+1))</f>
        <v/>
      </c>
      <c r="C243" s="26" t="str">
        <f>IF($A243="","",INDEX('Mis Vencimientos'!$D$1:$AZ$1,1,MOD(ROW()-2,49)+1))</f>
        <v/>
      </c>
      <c r="D243" s="27" t="str">
        <f>IF($A243="","",INDEX('Mis Vencimientos'!$D$2:$AZ$11,INT((ROW()-2)/49)+1,MOD(ROW()-2,49)+1))</f>
        <v/>
      </c>
      <c r="E243" s="28" t="str">
        <f t="shared" ca="1" si="12"/>
        <v/>
      </c>
      <c r="F243" s="26" t="str">
        <f t="shared" ca="1" si="13"/>
        <v/>
      </c>
      <c r="G243" s="26" t="str">
        <f t="shared" si="14"/>
        <v/>
      </c>
      <c r="H243" s="26" t="str">
        <f t="shared" si="15"/>
        <v/>
      </c>
    </row>
    <row r="244" spans="1:8" x14ac:dyDescent="0.25">
      <c r="A244" s="26" t="str">
        <f>IF(INDEX('Mis Vencimientos'!$B$2:$B$11,INT((ROW()-2)/49)+1)="","",INDEX('Mis Vencimientos'!$B$2:$B$11,INT((ROW()-2)/49)+1))</f>
        <v/>
      </c>
      <c r="B244" s="26" t="str">
        <f>IF($A244="","",INDEX('Mis Vencimientos'!$C$2:$C$11,INT((ROW()-2)/49)+1))</f>
        <v/>
      </c>
      <c r="C244" s="26" t="str">
        <f>IF($A244="","",INDEX('Mis Vencimientos'!$D$1:$AZ$1,1,MOD(ROW()-2,49)+1))</f>
        <v/>
      </c>
      <c r="D244" s="27" t="str">
        <f>IF($A244="","",INDEX('Mis Vencimientos'!$D$2:$AZ$11,INT((ROW()-2)/49)+1,MOD(ROW()-2,49)+1))</f>
        <v/>
      </c>
      <c r="E244" s="28" t="str">
        <f t="shared" ca="1" si="12"/>
        <v/>
      </c>
      <c r="F244" s="26" t="str">
        <f t="shared" ca="1" si="13"/>
        <v/>
      </c>
      <c r="G244" s="26" t="str">
        <f t="shared" si="14"/>
        <v/>
      </c>
      <c r="H244" s="26" t="str">
        <f t="shared" si="15"/>
        <v/>
      </c>
    </row>
    <row r="245" spans="1:8" x14ac:dyDescent="0.25">
      <c r="A245" s="26" t="str">
        <f>IF(INDEX('Mis Vencimientos'!$B$2:$B$11,INT((ROW()-2)/49)+1)="","",INDEX('Mis Vencimientos'!$B$2:$B$11,INT((ROW()-2)/49)+1))</f>
        <v/>
      </c>
      <c r="B245" s="26" t="str">
        <f>IF($A245="","",INDEX('Mis Vencimientos'!$C$2:$C$11,INT((ROW()-2)/49)+1))</f>
        <v/>
      </c>
      <c r="C245" s="26" t="str">
        <f>IF($A245="","",INDEX('Mis Vencimientos'!$D$1:$AZ$1,1,MOD(ROW()-2,49)+1))</f>
        <v/>
      </c>
      <c r="D245" s="27" t="str">
        <f>IF($A245="","",INDEX('Mis Vencimientos'!$D$2:$AZ$11,INT((ROW()-2)/49)+1,MOD(ROW()-2,49)+1))</f>
        <v/>
      </c>
      <c r="E245" s="28" t="str">
        <f t="shared" ca="1" si="12"/>
        <v/>
      </c>
      <c r="F245" s="26" t="str">
        <f t="shared" ca="1" si="13"/>
        <v/>
      </c>
      <c r="G245" s="26" t="str">
        <f t="shared" si="14"/>
        <v/>
      </c>
      <c r="H245" s="26" t="str">
        <f t="shared" si="15"/>
        <v/>
      </c>
    </row>
    <row r="246" spans="1:8" x14ac:dyDescent="0.25">
      <c r="A246" s="26" t="str">
        <f>IF(INDEX('Mis Vencimientos'!$B$2:$B$11,INT((ROW()-2)/49)+1)="","",INDEX('Mis Vencimientos'!$B$2:$B$11,INT((ROW()-2)/49)+1))</f>
        <v/>
      </c>
      <c r="B246" s="26" t="str">
        <f>IF($A246="","",INDEX('Mis Vencimientos'!$C$2:$C$11,INT((ROW()-2)/49)+1))</f>
        <v/>
      </c>
      <c r="C246" s="26" t="str">
        <f>IF($A246="","",INDEX('Mis Vencimientos'!$D$1:$AZ$1,1,MOD(ROW()-2,49)+1))</f>
        <v/>
      </c>
      <c r="D246" s="27" t="str">
        <f>IF($A246="","",INDEX('Mis Vencimientos'!$D$2:$AZ$11,INT((ROW()-2)/49)+1,MOD(ROW()-2,49)+1))</f>
        <v/>
      </c>
      <c r="E246" s="28" t="str">
        <f t="shared" ca="1" si="12"/>
        <v/>
      </c>
      <c r="F246" s="26" t="str">
        <f t="shared" ca="1" si="13"/>
        <v/>
      </c>
      <c r="G246" s="26" t="str">
        <f t="shared" si="14"/>
        <v/>
      </c>
      <c r="H246" s="26" t="str">
        <f t="shared" si="15"/>
        <v/>
      </c>
    </row>
    <row r="247" spans="1:8" x14ac:dyDescent="0.25">
      <c r="A247" s="26" t="str">
        <f>IF(INDEX('Mis Vencimientos'!$B$2:$B$11,INT((ROW()-2)/49)+1)="","",INDEX('Mis Vencimientos'!$B$2:$B$11,INT((ROW()-2)/49)+1))</f>
        <v/>
      </c>
      <c r="B247" s="26" t="str">
        <f>IF($A247="","",INDEX('Mis Vencimientos'!$C$2:$C$11,INT((ROW()-2)/49)+1))</f>
        <v/>
      </c>
      <c r="C247" s="26" t="str">
        <f>IF($A247="","",INDEX('Mis Vencimientos'!$D$1:$AZ$1,1,MOD(ROW()-2,49)+1))</f>
        <v/>
      </c>
      <c r="D247" s="27" t="str">
        <f>IF($A247="","",INDEX('Mis Vencimientos'!$D$2:$AZ$11,INT((ROW()-2)/49)+1,MOD(ROW()-2,49)+1))</f>
        <v/>
      </c>
      <c r="E247" s="28" t="str">
        <f t="shared" ca="1" si="12"/>
        <v/>
      </c>
      <c r="F247" s="26" t="str">
        <f t="shared" ca="1" si="13"/>
        <v/>
      </c>
      <c r="G247" s="26" t="str">
        <f t="shared" si="14"/>
        <v/>
      </c>
      <c r="H247" s="26" t="str">
        <f t="shared" si="15"/>
        <v/>
      </c>
    </row>
    <row r="248" spans="1:8" x14ac:dyDescent="0.25">
      <c r="A248" s="26" t="str">
        <f>IF(INDEX('Mis Vencimientos'!$B$2:$B$11,INT((ROW()-2)/49)+1)="","",INDEX('Mis Vencimientos'!$B$2:$B$11,INT((ROW()-2)/49)+1))</f>
        <v/>
      </c>
      <c r="B248" s="26" t="str">
        <f>IF($A248="","",INDEX('Mis Vencimientos'!$C$2:$C$11,INT((ROW()-2)/49)+1))</f>
        <v/>
      </c>
      <c r="C248" s="26" t="str">
        <f>IF($A248="","",INDEX('Mis Vencimientos'!$D$1:$AZ$1,1,MOD(ROW()-2,49)+1))</f>
        <v/>
      </c>
      <c r="D248" s="27" t="str">
        <f>IF($A248="","",INDEX('Mis Vencimientos'!$D$2:$AZ$11,INT((ROW()-2)/49)+1,MOD(ROW()-2,49)+1))</f>
        <v/>
      </c>
      <c r="E248" s="28" t="str">
        <f t="shared" ca="1" si="12"/>
        <v/>
      </c>
      <c r="F248" s="26" t="str">
        <f t="shared" ca="1" si="13"/>
        <v/>
      </c>
      <c r="G248" s="26" t="str">
        <f t="shared" si="14"/>
        <v/>
      </c>
      <c r="H248" s="26" t="str">
        <f t="shared" si="15"/>
        <v/>
      </c>
    </row>
    <row r="249" spans="1:8" x14ac:dyDescent="0.25">
      <c r="A249" s="26" t="str">
        <f>IF(INDEX('Mis Vencimientos'!$B$2:$B$11,INT((ROW()-2)/49)+1)="","",INDEX('Mis Vencimientos'!$B$2:$B$11,INT((ROW()-2)/49)+1))</f>
        <v/>
      </c>
      <c r="B249" s="26" t="str">
        <f>IF($A249="","",INDEX('Mis Vencimientos'!$C$2:$C$11,INT((ROW()-2)/49)+1))</f>
        <v/>
      </c>
      <c r="C249" s="26" t="str">
        <f>IF($A249="","",INDEX('Mis Vencimientos'!$D$1:$AZ$1,1,MOD(ROW()-2,49)+1))</f>
        <v/>
      </c>
      <c r="D249" s="27" t="str">
        <f>IF($A249="","",INDEX('Mis Vencimientos'!$D$2:$AZ$11,INT((ROW()-2)/49)+1,MOD(ROW()-2,49)+1))</f>
        <v/>
      </c>
      <c r="E249" s="28" t="str">
        <f t="shared" ca="1" si="12"/>
        <v/>
      </c>
      <c r="F249" s="26" t="str">
        <f t="shared" ca="1" si="13"/>
        <v/>
      </c>
      <c r="G249" s="26" t="str">
        <f t="shared" si="14"/>
        <v/>
      </c>
      <c r="H249" s="26" t="str">
        <f t="shared" si="15"/>
        <v/>
      </c>
    </row>
    <row r="250" spans="1:8" x14ac:dyDescent="0.25">
      <c r="A250" s="26" t="str">
        <f>IF(INDEX('Mis Vencimientos'!$B$2:$B$11,INT((ROW()-2)/49)+1)="","",INDEX('Mis Vencimientos'!$B$2:$B$11,INT((ROW()-2)/49)+1))</f>
        <v/>
      </c>
      <c r="B250" s="26" t="str">
        <f>IF($A250="","",INDEX('Mis Vencimientos'!$C$2:$C$11,INT((ROW()-2)/49)+1))</f>
        <v/>
      </c>
      <c r="C250" s="26" t="str">
        <f>IF($A250="","",INDEX('Mis Vencimientos'!$D$1:$AZ$1,1,MOD(ROW()-2,49)+1))</f>
        <v/>
      </c>
      <c r="D250" s="27" t="str">
        <f>IF($A250="","",INDEX('Mis Vencimientos'!$D$2:$AZ$11,INT((ROW()-2)/49)+1,MOD(ROW()-2,49)+1))</f>
        <v/>
      </c>
      <c r="E250" s="28" t="str">
        <f t="shared" ca="1" si="12"/>
        <v/>
      </c>
      <c r="F250" s="26" t="str">
        <f t="shared" ca="1" si="13"/>
        <v/>
      </c>
      <c r="G250" s="26" t="str">
        <f t="shared" si="14"/>
        <v/>
      </c>
      <c r="H250" s="26" t="str">
        <f t="shared" si="15"/>
        <v/>
      </c>
    </row>
    <row r="251" spans="1:8" x14ac:dyDescent="0.25">
      <c r="A251" s="26" t="str">
        <f>IF(INDEX('Mis Vencimientos'!$B$2:$B$11,INT((ROW()-2)/49)+1)="","",INDEX('Mis Vencimientos'!$B$2:$B$11,INT((ROW()-2)/49)+1))</f>
        <v/>
      </c>
      <c r="B251" s="26" t="str">
        <f>IF($A251="","",INDEX('Mis Vencimientos'!$C$2:$C$11,INT((ROW()-2)/49)+1))</f>
        <v/>
      </c>
      <c r="C251" s="26" t="str">
        <f>IF($A251="","",INDEX('Mis Vencimientos'!$D$1:$AZ$1,1,MOD(ROW()-2,49)+1))</f>
        <v/>
      </c>
      <c r="D251" s="27" t="str">
        <f>IF($A251="","",INDEX('Mis Vencimientos'!$D$2:$AZ$11,INT((ROW()-2)/49)+1,MOD(ROW()-2,49)+1))</f>
        <v/>
      </c>
      <c r="E251" s="28" t="str">
        <f t="shared" ca="1" si="12"/>
        <v/>
      </c>
      <c r="F251" s="26" t="str">
        <f t="shared" ca="1" si="13"/>
        <v/>
      </c>
      <c r="G251" s="26" t="str">
        <f t="shared" si="14"/>
        <v/>
      </c>
      <c r="H251" s="26" t="str">
        <f t="shared" si="15"/>
        <v/>
      </c>
    </row>
    <row r="252" spans="1:8" x14ac:dyDescent="0.25">
      <c r="A252" s="26" t="str">
        <f>IF(INDEX('Mis Vencimientos'!$B$2:$B$11,INT((ROW()-2)/49)+1)="","",INDEX('Mis Vencimientos'!$B$2:$B$11,INT((ROW()-2)/49)+1))</f>
        <v/>
      </c>
      <c r="B252" s="26" t="str">
        <f>IF($A252="","",INDEX('Mis Vencimientos'!$C$2:$C$11,INT((ROW()-2)/49)+1))</f>
        <v/>
      </c>
      <c r="C252" s="26" t="str">
        <f>IF($A252="","",INDEX('Mis Vencimientos'!$D$1:$AZ$1,1,MOD(ROW()-2,49)+1))</f>
        <v/>
      </c>
      <c r="D252" s="27" t="str">
        <f>IF($A252="","",INDEX('Mis Vencimientos'!$D$2:$AZ$11,INT((ROW()-2)/49)+1,MOD(ROW()-2,49)+1))</f>
        <v/>
      </c>
      <c r="E252" s="28" t="str">
        <f t="shared" ca="1" si="12"/>
        <v/>
      </c>
      <c r="F252" s="26" t="str">
        <f t="shared" ca="1" si="13"/>
        <v/>
      </c>
      <c r="G252" s="26" t="str">
        <f t="shared" si="14"/>
        <v/>
      </c>
      <c r="H252" s="26" t="str">
        <f t="shared" si="15"/>
        <v/>
      </c>
    </row>
    <row r="253" spans="1:8" x14ac:dyDescent="0.25">
      <c r="A253" s="26" t="str">
        <f>IF(INDEX('Mis Vencimientos'!$B$2:$B$11,INT((ROW()-2)/49)+1)="","",INDEX('Mis Vencimientos'!$B$2:$B$11,INT((ROW()-2)/49)+1))</f>
        <v/>
      </c>
      <c r="B253" s="26" t="str">
        <f>IF($A253="","",INDEX('Mis Vencimientos'!$C$2:$C$11,INT((ROW()-2)/49)+1))</f>
        <v/>
      </c>
      <c r="C253" s="26" t="str">
        <f>IF($A253="","",INDEX('Mis Vencimientos'!$D$1:$AZ$1,1,MOD(ROW()-2,49)+1))</f>
        <v/>
      </c>
      <c r="D253" s="27" t="str">
        <f>IF($A253="","",INDEX('Mis Vencimientos'!$D$2:$AZ$11,INT((ROW()-2)/49)+1,MOD(ROW()-2,49)+1))</f>
        <v/>
      </c>
      <c r="E253" s="28" t="str">
        <f t="shared" ca="1" si="12"/>
        <v/>
      </c>
      <c r="F253" s="26" t="str">
        <f t="shared" ca="1" si="13"/>
        <v/>
      </c>
      <c r="G253" s="26" t="str">
        <f t="shared" si="14"/>
        <v/>
      </c>
      <c r="H253" s="26" t="str">
        <f t="shared" si="15"/>
        <v/>
      </c>
    </row>
    <row r="254" spans="1:8" x14ac:dyDescent="0.25">
      <c r="A254" s="26" t="str">
        <f>IF(INDEX('Mis Vencimientos'!$B$2:$B$11,INT((ROW()-2)/49)+1)="","",INDEX('Mis Vencimientos'!$B$2:$B$11,INT((ROW()-2)/49)+1))</f>
        <v/>
      </c>
      <c r="B254" s="26" t="str">
        <f>IF($A254="","",INDEX('Mis Vencimientos'!$C$2:$C$11,INT((ROW()-2)/49)+1))</f>
        <v/>
      </c>
      <c r="C254" s="26" t="str">
        <f>IF($A254="","",INDEX('Mis Vencimientos'!$D$1:$AZ$1,1,MOD(ROW()-2,49)+1))</f>
        <v/>
      </c>
      <c r="D254" s="27" t="str">
        <f>IF($A254="","",INDEX('Mis Vencimientos'!$D$2:$AZ$11,INT((ROW()-2)/49)+1,MOD(ROW()-2,49)+1))</f>
        <v/>
      </c>
      <c r="E254" s="28" t="str">
        <f t="shared" ca="1" si="12"/>
        <v/>
      </c>
      <c r="F254" s="26" t="str">
        <f t="shared" ca="1" si="13"/>
        <v/>
      </c>
      <c r="G254" s="26" t="str">
        <f t="shared" si="14"/>
        <v/>
      </c>
      <c r="H254" s="26" t="str">
        <f t="shared" si="15"/>
        <v/>
      </c>
    </row>
    <row r="255" spans="1:8" x14ac:dyDescent="0.25">
      <c r="A255" s="26" t="str">
        <f>IF(INDEX('Mis Vencimientos'!$B$2:$B$11,INT((ROW()-2)/49)+1)="","",INDEX('Mis Vencimientos'!$B$2:$B$11,INT((ROW()-2)/49)+1))</f>
        <v/>
      </c>
      <c r="B255" s="26" t="str">
        <f>IF($A255="","",INDEX('Mis Vencimientos'!$C$2:$C$11,INT((ROW()-2)/49)+1))</f>
        <v/>
      </c>
      <c r="C255" s="26" t="str">
        <f>IF($A255="","",INDEX('Mis Vencimientos'!$D$1:$AZ$1,1,MOD(ROW()-2,49)+1))</f>
        <v/>
      </c>
      <c r="D255" s="27" t="str">
        <f>IF($A255="","",INDEX('Mis Vencimientos'!$D$2:$AZ$11,INT((ROW()-2)/49)+1,MOD(ROW()-2,49)+1))</f>
        <v/>
      </c>
      <c r="E255" s="28" t="str">
        <f t="shared" ca="1" si="12"/>
        <v/>
      </c>
      <c r="F255" s="26" t="str">
        <f t="shared" ca="1" si="13"/>
        <v/>
      </c>
      <c r="G255" s="26" t="str">
        <f t="shared" si="14"/>
        <v/>
      </c>
      <c r="H255" s="26" t="str">
        <f t="shared" si="15"/>
        <v/>
      </c>
    </row>
    <row r="256" spans="1:8" x14ac:dyDescent="0.25">
      <c r="A256" s="26" t="str">
        <f>IF(INDEX('Mis Vencimientos'!$B$2:$B$11,INT((ROW()-2)/49)+1)="","",INDEX('Mis Vencimientos'!$B$2:$B$11,INT((ROW()-2)/49)+1))</f>
        <v/>
      </c>
      <c r="B256" s="26" t="str">
        <f>IF($A256="","",INDEX('Mis Vencimientos'!$C$2:$C$11,INT((ROW()-2)/49)+1))</f>
        <v/>
      </c>
      <c r="C256" s="26" t="str">
        <f>IF($A256="","",INDEX('Mis Vencimientos'!$D$1:$AZ$1,1,MOD(ROW()-2,49)+1))</f>
        <v/>
      </c>
      <c r="D256" s="27" t="str">
        <f>IF($A256="","",INDEX('Mis Vencimientos'!$D$2:$AZ$11,INT((ROW()-2)/49)+1,MOD(ROW()-2,49)+1))</f>
        <v/>
      </c>
      <c r="E256" s="28" t="str">
        <f t="shared" ca="1" si="12"/>
        <v/>
      </c>
      <c r="F256" s="26" t="str">
        <f t="shared" ca="1" si="13"/>
        <v/>
      </c>
      <c r="G256" s="26" t="str">
        <f t="shared" si="14"/>
        <v/>
      </c>
      <c r="H256" s="26" t="str">
        <f t="shared" si="15"/>
        <v/>
      </c>
    </row>
    <row r="257" spans="1:8" x14ac:dyDescent="0.25">
      <c r="A257" s="26" t="str">
        <f>IF(INDEX('Mis Vencimientos'!$B$2:$B$11,INT((ROW()-2)/49)+1)="","",INDEX('Mis Vencimientos'!$B$2:$B$11,INT((ROW()-2)/49)+1))</f>
        <v/>
      </c>
      <c r="B257" s="26" t="str">
        <f>IF($A257="","",INDEX('Mis Vencimientos'!$C$2:$C$11,INT((ROW()-2)/49)+1))</f>
        <v/>
      </c>
      <c r="C257" s="26" t="str">
        <f>IF($A257="","",INDEX('Mis Vencimientos'!$D$1:$AZ$1,1,MOD(ROW()-2,49)+1))</f>
        <v/>
      </c>
      <c r="D257" s="27" t="str">
        <f>IF($A257="","",INDEX('Mis Vencimientos'!$D$2:$AZ$11,INT((ROW()-2)/49)+1,MOD(ROW()-2,49)+1))</f>
        <v/>
      </c>
      <c r="E257" s="28" t="str">
        <f t="shared" ca="1" si="12"/>
        <v/>
      </c>
      <c r="F257" s="26" t="str">
        <f t="shared" ca="1" si="13"/>
        <v/>
      </c>
      <c r="G257" s="26" t="str">
        <f t="shared" si="14"/>
        <v/>
      </c>
      <c r="H257" s="26" t="str">
        <f t="shared" si="15"/>
        <v/>
      </c>
    </row>
    <row r="258" spans="1:8" x14ac:dyDescent="0.25">
      <c r="A258" s="26" t="str">
        <f>IF(INDEX('Mis Vencimientos'!$B$2:$B$11,INT((ROW()-2)/49)+1)="","",INDEX('Mis Vencimientos'!$B$2:$B$11,INT((ROW()-2)/49)+1))</f>
        <v/>
      </c>
      <c r="B258" s="26" t="str">
        <f>IF($A258="","",INDEX('Mis Vencimientos'!$C$2:$C$11,INT((ROW()-2)/49)+1))</f>
        <v/>
      </c>
      <c r="C258" s="26" t="str">
        <f>IF($A258="","",INDEX('Mis Vencimientos'!$D$1:$AZ$1,1,MOD(ROW()-2,49)+1))</f>
        <v/>
      </c>
      <c r="D258" s="27" t="str">
        <f>IF($A258="","",INDEX('Mis Vencimientos'!$D$2:$AZ$11,INT((ROW()-2)/49)+1,MOD(ROW()-2,49)+1))</f>
        <v/>
      </c>
      <c r="E258" s="28" t="str">
        <f t="shared" ref="E258:E321" ca="1" si="16">IF($D258="","",$D258-TODAY())</f>
        <v/>
      </c>
      <c r="F258" s="26" t="str">
        <f t="shared" ref="F258:F321" ca="1" si="17">IF($D258="","",IF($D258&lt;TODAY(),"Vencido",IF($D258=TODAY(),"Vence hoy",IF($D258&lt;=TODAY()+5,"≤ 5 días",IF($D258&lt;=TODAY()+15,"≤ 15 días","&gt; 15 días")))))</f>
        <v/>
      </c>
      <c r="G258" s="26" t="str">
        <f t="shared" ref="G258:G321" si="18">IF($C258="","",IF(LEFT($C258,5)="Renta","Renta",IF(LEFT($C258,3)="RST","RST",IF(LEFT($C258,7)="Retefte","Retención",IF(LEFT($C258,3)="IVA","IVA",IF(LEFT($C258,8)="Exógena","Exógena",IF(LEFT($C258,10)="Patrimonio","Patrimonio",IF(LEFT($C258,7)="ReteICA","ReteICA",IF(LEFT($C258,3)="ICA","ICA","Otros")))))))))</f>
        <v/>
      </c>
      <c r="H258" s="26" t="str">
        <f t="shared" ref="H258:H321" si="19">IF($D258="","",CHOOSE(MONTH($D258),"Enero","Febrero","Marzo","Abril","Mayo","Junio","Julio","Agosto","Septiembre","Octubre","Noviembre","Diciembre"))</f>
        <v/>
      </c>
    </row>
    <row r="259" spans="1:8" x14ac:dyDescent="0.25">
      <c r="A259" s="26" t="str">
        <f>IF(INDEX('Mis Vencimientos'!$B$2:$B$11,INT((ROW()-2)/49)+1)="","",INDEX('Mis Vencimientos'!$B$2:$B$11,INT((ROW()-2)/49)+1))</f>
        <v/>
      </c>
      <c r="B259" s="26" t="str">
        <f>IF($A259="","",INDEX('Mis Vencimientos'!$C$2:$C$11,INT((ROW()-2)/49)+1))</f>
        <v/>
      </c>
      <c r="C259" s="26" t="str">
        <f>IF($A259="","",INDEX('Mis Vencimientos'!$D$1:$AZ$1,1,MOD(ROW()-2,49)+1))</f>
        <v/>
      </c>
      <c r="D259" s="27" t="str">
        <f>IF($A259="","",INDEX('Mis Vencimientos'!$D$2:$AZ$11,INT((ROW()-2)/49)+1,MOD(ROW()-2,49)+1))</f>
        <v/>
      </c>
      <c r="E259" s="28" t="str">
        <f t="shared" ca="1" si="16"/>
        <v/>
      </c>
      <c r="F259" s="26" t="str">
        <f t="shared" ca="1" si="17"/>
        <v/>
      </c>
      <c r="G259" s="26" t="str">
        <f t="shared" si="18"/>
        <v/>
      </c>
      <c r="H259" s="26" t="str">
        <f t="shared" si="19"/>
        <v/>
      </c>
    </row>
    <row r="260" spans="1:8" x14ac:dyDescent="0.25">
      <c r="A260" s="26" t="str">
        <f>IF(INDEX('Mis Vencimientos'!$B$2:$B$11,INT((ROW()-2)/49)+1)="","",INDEX('Mis Vencimientos'!$B$2:$B$11,INT((ROW()-2)/49)+1))</f>
        <v/>
      </c>
      <c r="B260" s="26" t="str">
        <f>IF($A260="","",INDEX('Mis Vencimientos'!$C$2:$C$11,INT((ROW()-2)/49)+1))</f>
        <v/>
      </c>
      <c r="C260" s="26" t="str">
        <f>IF($A260="","",INDEX('Mis Vencimientos'!$D$1:$AZ$1,1,MOD(ROW()-2,49)+1))</f>
        <v/>
      </c>
      <c r="D260" s="27" t="str">
        <f>IF($A260="","",INDEX('Mis Vencimientos'!$D$2:$AZ$11,INT((ROW()-2)/49)+1,MOD(ROW()-2,49)+1))</f>
        <v/>
      </c>
      <c r="E260" s="28" t="str">
        <f t="shared" ca="1" si="16"/>
        <v/>
      </c>
      <c r="F260" s="26" t="str">
        <f t="shared" ca="1" si="17"/>
        <v/>
      </c>
      <c r="G260" s="26" t="str">
        <f t="shared" si="18"/>
        <v/>
      </c>
      <c r="H260" s="26" t="str">
        <f t="shared" si="19"/>
        <v/>
      </c>
    </row>
    <row r="261" spans="1:8" x14ac:dyDescent="0.25">
      <c r="A261" s="26" t="str">
        <f>IF(INDEX('Mis Vencimientos'!$B$2:$B$11,INT((ROW()-2)/49)+1)="","",INDEX('Mis Vencimientos'!$B$2:$B$11,INT((ROW()-2)/49)+1))</f>
        <v/>
      </c>
      <c r="B261" s="26" t="str">
        <f>IF($A261="","",INDEX('Mis Vencimientos'!$C$2:$C$11,INT((ROW()-2)/49)+1))</f>
        <v/>
      </c>
      <c r="C261" s="26" t="str">
        <f>IF($A261="","",INDEX('Mis Vencimientos'!$D$1:$AZ$1,1,MOD(ROW()-2,49)+1))</f>
        <v/>
      </c>
      <c r="D261" s="27" t="str">
        <f>IF($A261="","",INDEX('Mis Vencimientos'!$D$2:$AZ$11,INT((ROW()-2)/49)+1,MOD(ROW()-2,49)+1))</f>
        <v/>
      </c>
      <c r="E261" s="28" t="str">
        <f t="shared" ca="1" si="16"/>
        <v/>
      </c>
      <c r="F261" s="26" t="str">
        <f t="shared" ca="1" si="17"/>
        <v/>
      </c>
      <c r="G261" s="26" t="str">
        <f t="shared" si="18"/>
        <v/>
      </c>
      <c r="H261" s="26" t="str">
        <f t="shared" si="19"/>
        <v/>
      </c>
    </row>
    <row r="262" spans="1:8" x14ac:dyDescent="0.25">
      <c r="A262" s="26" t="str">
        <f>IF(INDEX('Mis Vencimientos'!$B$2:$B$11,INT((ROW()-2)/49)+1)="","",INDEX('Mis Vencimientos'!$B$2:$B$11,INT((ROW()-2)/49)+1))</f>
        <v/>
      </c>
      <c r="B262" s="26" t="str">
        <f>IF($A262="","",INDEX('Mis Vencimientos'!$C$2:$C$11,INT((ROW()-2)/49)+1))</f>
        <v/>
      </c>
      <c r="C262" s="26" t="str">
        <f>IF($A262="","",INDEX('Mis Vencimientos'!$D$1:$AZ$1,1,MOD(ROW()-2,49)+1))</f>
        <v/>
      </c>
      <c r="D262" s="27" t="str">
        <f>IF($A262="","",INDEX('Mis Vencimientos'!$D$2:$AZ$11,INT((ROW()-2)/49)+1,MOD(ROW()-2,49)+1))</f>
        <v/>
      </c>
      <c r="E262" s="28" t="str">
        <f t="shared" ca="1" si="16"/>
        <v/>
      </c>
      <c r="F262" s="26" t="str">
        <f t="shared" ca="1" si="17"/>
        <v/>
      </c>
      <c r="G262" s="26" t="str">
        <f t="shared" si="18"/>
        <v/>
      </c>
      <c r="H262" s="26" t="str">
        <f t="shared" si="19"/>
        <v/>
      </c>
    </row>
    <row r="263" spans="1:8" x14ac:dyDescent="0.25">
      <c r="A263" s="26" t="str">
        <f>IF(INDEX('Mis Vencimientos'!$B$2:$B$11,INT((ROW()-2)/49)+1)="","",INDEX('Mis Vencimientos'!$B$2:$B$11,INT((ROW()-2)/49)+1))</f>
        <v/>
      </c>
      <c r="B263" s="26" t="str">
        <f>IF($A263="","",INDEX('Mis Vencimientos'!$C$2:$C$11,INT((ROW()-2)/49)+1))</f>
        <v/>
      </c>
      <c r="C263" s="26" t="str">
        <f>IF($A263="","",INDEX('Mis Vencimientos'!$D$1:$AZ$1,1,MOD(ROW()-2,49)+1))</f>
        <v/>
      </c>
      <c r="D263" s="27" t="str">
        <f>IF($A263="","",INDEX('Mis Vencimientos'!$D$2:$AZ$11,INT((ROW()-2)/49)+1,MOD(ROW()-2,49)+1))</f>
        <v/>
      </c>
      <c r="E263" s="28" t="str">
        <f t="shared" ca="1" si="16"/>
        <v/>
      </c>
      <c r="F263" s="26" t="str">
        <f t="shared" ca="1" si="17"/>
        <v/>
      </c>
      <c r="G263" s="26" t="str">
        <f t="shared" si="18"/>
        <v/>
      </c>
      <c r="H263" s="26" t="str">
        <f t="shared" si="19"/>
        <v/>
      </c>
    </row>
    <row r="264" spans="1:8" x14ac:dyDescent="0.25">
      <c r="A264" s="26" t="str">
        <f>IF(INDEX('Mis Vencimientos'!$B$2:$B$11,INT((ROW()-2)/49)+1)="","",INDEX('Mis Vencimientos'!$B$2:$B$11,INT((ROW()-2)/49)+1))</f>
        <v/>
      </c>
      <c r="B264" s="26" t="str">
        <f>IF($A264="","",INDEX('Mis Vencimientos'!$C$2:$C$11,INT((ROW()-2)/49)+1))</f>
        <v/>
      </c>
      <c r="C264" s="26" t="str">
        <f>IF($A264="","",INDEX('Mis Vencimientos'!$D$1:$AZ$1,1,MOD(ROW()-2,49)+1))</f>
        <v/>
      </c>
      <c r="D264" s="27" t="str">
        <f>IF($A264="","",INDEX('Mis Vencimientos'!$D$2:$AZ$11,INT((ROW()-2)/49)+1,MOD(ROW()-2,49)+1))</f>
        <v/>
      </c>
      <c r="E264" s="28" t="str">
        <f t="shared" ca="1" si="16"/>
        <v/>
      </c>
      <c r="F264" s="26" t="str">
        <f t="shared" ca="1" si="17"/>
        <v/>
      </c>
      <c r="G264" s="26" t="str">
        <f t="shared" si="18"/>
        <v/>
      </c>
      <c r="H264" s="26" t="str">
        <f t="shared" si="19"/>
        <v/>
      </c>
    </row>
    <row r="265" spans="1:8" x14ac:dyDescent="0.25">
      <c r="A265" s="26" t="str">
        <f>IF(INDEX('Mis Vencimientos'!$B$2:$B$11,INT((ROW()-2)/49)+1)="","",INDEX('Mis Vencimientos'!$B$2:$B$11,INT((ROW()-2)/49)+1))</f>
        <v/>
      </c>
      <c r="B265" s="26" t="str">
        <f>IF($A265="","",INDEX('Mis Vencimientos'!$C$2:$C$11,INT((ROW()-2)/49)+1))</f>
        <v/>
      </c>
      <c r="C265" s="26" t="str">
        <f>IF($A265="","",INDEX('Mis Vencimientos'!$D$1:$AZ$1,1,MOD(ROW()-2,49)+1))</f>
        <v/>
      </c>
      <c r="D265" s="27" t="str">
        <f>IF($A265="","",INDEX('Mis Vencimientos'!$D$2:$AZ$11,INT((ROW()-2)/49)+1,MOD(ROW()-2,49)+1))</f>
        <v/>
      </c>
      <c r="E265" s="28" t="str">
        <f t="shared" ca="1" si="16"/>
        <v/>
      </c>
      <c r="F265" s="26" t="str">
        <f t="shared" ca="1" si="17"/>
        <v/>
      </c>
      <c r="G265" s="26" t="str">
        <f t="shared" si="18"/>
        <v/>
      </c>
      <c r="H265" s="26" t="str">
        <f t="shared" si="19"/>
        <v/>
      </c>
    </row>
    <row r="266" spans="1:8" x14ac:dyDescent="0.25">
      <c r="A266" s="26" t="str">
        <f>IF(INDEX('Mis Vencimientos'!$B$2:$B$11,INT((ROW()-2)/49)+1)="","",INDEX('Mis Vencimientos'!$B$2:$B$11,INT((ROW()-2)/49)+1))</f>
        <v/>
      </c>
      <c r="B266" s="26" t="str">
        <f>IF($A266="","",INDEX('Mis Vencimientos'!$C$2:$C$11,INT((ROW()-2)/49)+1))</f>
        <v/>
      </c>
      <c r="C266" s="26" t="str">
        <f>IF($A266="","",INDEX('Mis Vencimientos'!$D$1:$AZ$1,1,MOD(ROW()-2,49)+1))</f>
        <v/>
      </c>
      <c r="D266" s="27" t="str">
        <f>IF($A266="","",INDEX('Mis Vencimientos'!$D$2:$AZ$11,INT((ROW()-2)/49)+1,MOD(ROW()-2,49)+1))</f>
        <v/>
      </c>
      <c r="E266" s="28" t="str">
        <f t="shared" ca="1" si="16"/>
        <v/>
      </c>
      <c r="F266" s="26" t="str">
        <f t="shared" ca="1" si="17"/>
        <v/>
      </c>
      <c r="G266" s="26" t="str">
        <f t="shared" si="18"/>
        <v/>
      </c>
      <c r="H266" s="26" t="str">
        <f t="shared" si="19"/>
        <v/>
      </c>
    </row>
    <row r="267" spans="1:8" x14ac:dyDescent="0.25">
      <c r="A267" s="26" t="str">
        <f>IF(INDEX('Mis Vencimientos'!$B$2:$B$11,INT((ROW()-2)/49)+1)="","",INDEX('Mis Vencimientos'!$B$2:$B$11,INT((ROW()-2)/49)+1))</f>
        <v/>
      </c>
      <c r="B267" s="26" t="str">
        <f>IF($A267="","",INDEX('Mis Vencimientos'!$C$2:$C$11,INT((ROW()-2)/49)+1))</f>
        <v/>
      </c>
      <c r="C267" s="26" t="str">
        <f>IF($A267="","",INDEX('Mis Vencimientos'!$D$1:$AZ$1,1,MOD(ROW()-2,49)+1))</f>
        <v/>
      </c>
      <c r="D267" s="27" t="str">
        <f>IF($A267="","",INDEX('Mis Vencimientos'!$D$2:$AZ$11,INT((ROW()-2)/49)+1,MOD(ROW()-2,49)+1))</f>
        <v/>
      </c>
      <c r="E267" s="28" t="str">
        <f t="shared" ca="1" si="16"/>
        <v/>
      </c>
      <c r="F267" s="26" t="str">
        <f t="shared" ca="1" si="17"/>
        <v/>
      </c>
      <c r="G267" s="26" t="str">
        <f t="shared" si="18"/>
        <v/>
      </c>
      <c r="H267" s="26" t="str">
        <f t="shared" si="19"/>
        <v/>
      </c>
    </row>
    <row r="268" spans="1:8" x14ac:dyDescent="0.25">
      <c r="A268" s="26" t="str">
        <f>IF(INDEX('Mis Vencimientos'!$B$2:$B$11,INT((ROW()-2)/49)+1)="","",INDEX('Mis Vencimientos'!$B$2:$B$11,INT((ROW()-2)/49)+1))</f>
        <v/>
      </c>
      <c r="B268" s="26" t="str">
        <f>IF($A268="","",INDEX('Mis Vencimientos'!$C$2:$C$11,INT((ROW()-2)/49)+1))</f>
        <v/>
      </c>
      <c r="C268" s="26" t="str">
        <f>IF($A268="","",INDEX('Mis Vencimientos'!$D$1:$AZ$1,1,MOD(ROW()-2,49)+1))</f>
        <v/>
      </c>
      <c r="D268" s="27" t="str">
        <f>IF($A268="","",INDEX('Mis Vencimientos'!$D$2:$AZ$11,INT((ROW()-2)/49)+1,MOD(ROW()-2,49)+1))</f>
        <v/>
      </c>
      <c r="E268" s="28" t="str">
        <f t="shared" ca="1" si="16"/>
        <v/>
      </c>
      <c r="F268" s="26" t="str">
        <f t="shared" ca="1" si="17"/>
        <v/>
      </c>
      <c r="G268" s="26" t="str">
        <f t="shared" si="18"/>
        <v/>
      </c>
      <c r="H268" s="26" t="str">
        <f t="shared" si="19"/>
        <v/>
      </c>
    </row>
    <row r="269" spans="1:8" x14ac:dyDescent="0.25">
      <c r="A269" s="26" t="str">
        <f>IF(INDEX('Mis Vencimientos'!$B$2:$B$11,INT((ROW()-2)/49)+1)="","",INDEX('Mis Vencimientos'!$B$2:$B$11,INT((ROW()-2)/49)+1))</f>
        <v/>
      </c>
      <c r="B269" s="26" t="str">
        <f>IF($A269="","",INDEX('Mis Vencimientos'!$C$2:$C$11,INT((ROW()-2)/49)+1))</f>
        <v/>
      </c>
      <c r="C269" s="26" t="str">
        <f>IF($A269="","",INDEX('Mis Vencimientos'!$D$1:$AZ$1,1,MOD(ROW()-2,49)+1))</f>
        <v/>
      </c>
      <c r="D269" s="27" t="str">
        <f>IF($A269="","",INDEX('Mis Vencimientos'!$D$2:$AZ$11,INT((ROW()-2)/49)+1,MOD(ROW()-2,49)+1))</f>
        <v/>
      </c>
      <c r="E269" s="28" t="str">
        <f t="shared" ca="1" si="16"/>
        <v/>
      </c>
      <c r="F269" s="26" t="str">
        <f t="shared" ca="1" si="17"/>
        <v/>
      </c>
      <c r="G269" s="26" t="str">
        <f t="shared" si="18"/>
        <v/>
      </c>
      <c r="H269" s="26" t="str">
        <f t="shared" si="19"/>
        <v/>
      </c>
    </row>
    <row r="270" spans="1:8" x14ac:dyDescent="0.25">
      <c r="A270" s="26" t="str">
        <f>IF(INDEX('Mis Vencimientos'!$B$2:$B$11,INT((ROW()-2)/49)+1)="","",INDEX('Mis Vencimientos'!$B$2:$B$11,INT((ROW()-2)/49)+1))</f>
        <v/>
      </c>
      <c r="B270" s="26" t="str">
        <f>IF($A270="","",INDEX('Mis Vencimientos'!$C$2:$C$11,INT((ROW()-2)/49)+1))</f>
        <v/>
      </c>
      <c r="C270" s="26" t="str">
        <f>IF($A270="","",INDEX('Mis Vencimientos'!$D$1:$AZ$1,1,MOD(ROW()-2,49)+1))</f>
        <v/>
      </c>
      <c r="D270" s="27" t="str">
        <f>IF($A270="","",INDEX('Mis Vencimientos'!$D$2:$AZ$11,INT((ROW()-2)/49)+1,MOD(ROW()-2,49)+1))</f>
        <v/>
      </c>
      <c r="E270" s="28" t="str">
        <f t="shared" ca="1" si="16"/>
        <v/>
      </c>
      <c r="F270" s="26" t="str">
        <f t="shared" ca="1" si="17"/>
        <v/>
      </c>
      <c r="G270" s="26" t="str">
        <f t="shared" si="18"/>
        <v/>
      </c>
      <c r="H270" s="26" t="str">
        <f t="shared" si="19"/>
        <v/>
      </c>
    </row>
    <row r="271" spans="1:8" x14ac:dyDescent="0.25">
      <c r="A271" s="26" t="str">
        <f>IF(INDEX('Mis Vencimientos'!$B$2:$B$11,INT((ROW()-2)/49)+1)="","",INDEX('Mis Vencimientos'!$B$2:$B$11,INT((ROW()-2)/49)+1))</f>
        <v/>
      </c>
      <c r="B271" s="26" t="str">
        <f>IF($A271="","",INDEX('Mis Vencimientos'!$C$2:$C$11,INT((ROW()-2)/49)+1))</f>
        <v/>
      </c>
      <c r="C271" s="26" t="str">
        <f>IF($A271="","",INDEX('Mis Vencimientos'!$D$1:$AZ$1,1,MOD(ROW()-2,49)+1))</f>
        <v/>
      </c>
      <c r="D271" s="27" t="str">
        <f>IF($A271="","",INDEX('Mis Vencimientos'!$D$2:$AZ$11,INT((ROW()-2)/49)+1,MOD(ROW()-2,49)+1))</f>
        <v/>
      </c>
      <c r="E271" s="28" t="str">
        <f t="shared" ca="1" si="16"/>
        <v/>
      </c>
      <c r="F271" s="26" t="str">
        <f t="shared" ca="1" si="17"/>
        <v/>
      </c>
      <c r="G271" s="26" t="str">
        <f t="shared" si="18"/>
        <v/>
      </c>
      <c r="H271" s="26" t="str">
        <f t="shared" si="19"/>
        <v/>
      </c>
    </row>
    <row r="272" spans="1:8" x14ac:dyDescent="0.25">
      <c r="A272" s="26" t="str">
        <f>IF(INDEX('Mis Vencimientos'!$B$2:$B$11,INT((ROW()-2)/49)+1)="","",INDEX('Mis Vencimientos'!$B$2:$B$11,INT((ROW()-2)/49)+1))</f>
        <v/>
      </c>
      <c r="B272" s="26" t="str">
        <f>IF($A272="","",INDEX('Mis Vencimientos'!$C$2:$C$11,INT((ROW()-2)/49)+1))</f>
        <v/>
      </c>
      <c r="C272" s="26" t="str">
        <f>IF($A272="","",INDEX('Mis Vencimientos'!$D$1:$AZ$1,1,MOD(ROW()-2,49)+1))</f>
        <v/>
      </c>
      <c r="D272" s="27" t="str">
        <f>IF($A272="","",INDEX('Mis Vencimientos'!$D$2:$AZ$11,INT((ROW()-2)/49)+1,MOD(ROW()-2,49)+1))</f>
        <v/>
      </c>
      <c r="E272" s="28" t="str">
        <f t="shared" ca="1" si="16"/>
        <v/>
      </c>
      <c r="F272" s="26" t="str">
        <f t="shared" ca="1" si="17"/>
        <v/>
      </c>
      <c r="G272" s="26" t="str">
        <f t="shared" si="18"/>
        <v/>
      </c>
      <c r="H272" s="26" t="str">
        <f t="shared" si="19"/>
        <v/>
      </c>
    </row>
    <row r="273" spans="1:8" x14ac:dyDescent="0.25">
      <c r="A273" s="26" t="str">
        <f>IF(INDEX('Mis Vencimientos'!$B$2:$B$11,INT((ROW()-2)/49)+1)="","",INDEX('Mis Vencimientos'!$B$2:$B$11,INT((ROW()-2)/49)+1))</f>
        <v/>
      </c>
      <c r="B273" s="26" t="str">
        <f>IF($A273="","",INDEX('Mis Vencimientos'!$C$2:$C$11,INT((ROW()-2)/49)+1))</f>
        <v/>
      </c>
      <c r="C273" s="26" t="str">
        <f>IF($A273="","",INDEX('Mis Vencimientos'!$D$1:$AZ$1,1,MOD(ROW()-2,49)+1))</f>
        <v/>
      </c>
      <c r="D273" s="27" t="str">
        <f>IF($A273="","",INDEX('Mis Vencimientos'!$D$2:$AZ$11,INT((ROW()-2)/49)+1,MOD(ROW()-2,49)+1))</f>
        <v/>
      </c>
      <c r="E273" s="28" t="str">
        <f t="shared" ca="1" si="16"/>
        <v/>
      </c>
      <c r="F273" s="26" t="str">
        <f t="shared" ca="1" si="17"/>
        <v/>
      </c>
      <c r="G273" s="26" t="str">
        <f t="shared" si="18"/>
        <v/>
      </c>
      <c r="H273" s="26" t="str">
        <f t="shared" si="19"/>
        <v/>
      </c>
    </row>
    <row r="274" spans="1:8" x14ac:dyDescent="0.25">
      <c r="A274" s="26" t="str">
        <f>IF(INDEX('Mis Vencimientos'!$B$2:$B$11,INT((ROW()-2)/49)+1)="","",INDEX('Mis Vencimientos'!$B$2:$B$11,INT((ROW()-2)/49)+1))</f>
        <v/>
      </c>
      <c r="B274" s="26" t="str">
        <f>IF($A274="","",INDEX('Mis Vencimientos'!$C$2:$C$11,INT((ROW()-2)/49)+1))</f>
        <v/>
      </c>
      <c r="C274" s="26" t="str">
        <f>IF($A274="","",INDEX('Mis Vencimientos'!$D$1:$AZ$1,1,MOD(ROW()-2,49)+1))</f>
        <v/>
      </c>
      <c r="D274" s="27" t="str">
        <f>IF($A274="","",INDEX('Mis Vencimientos'!$D$2:$AZ$11,INT((ROW()-2)/49)+1,MOD(ROW()-2,49)+1))</f>
        <v/>
      </c>
      <c r="E274" s="28" t="str">
        <f t="shared" ca="1" si="16"/>
        <v/>
      </c>
      <c r="F274" s="26" t="str">
        <f t="shared" ca="1" si="17"/>
        <v/>
      </c>
      <c r="G274" s="26" t="str">
        <f t="shared" si="18"/>
        <v/>
      </c>
      <c r="H274" s="26" t="str">
        <f t="shared" si="19"/>
        <v/>
      </c>
    </row>
    <row r="275" spans="1:8" x14ac:dyDescent="0.25">
      <c r="A275" s="26" t="str">
        <f>IF(INDEX('Mis Vencimientos'!$B$2:$B$11,INT((ROW()-2)/49)+1)="","",INDEX('Mis Vencimientos'!$B$2:$B$11,INT((ROW()-2)/49)+1))</f>
        <v/>
      </c>
      <c r="B275" s="26" t="str">
        <f>IF($A275="","",INDEX('Mis Vencimientos'!$C$2:$C$11,INT((ROW()-2)/49)+1))</f>
        <v/>
      </c>
      <c r="C275" s="26" t="str">
        <f>IF($A275="","",INDEX('Mis Vencimientos'!$D$1:$AZ$1,1,MOD(ROW()-2,49)+1))</f>
        <v/>
      </c>
      <c r="D275" s="27" t="str">
        <f>IF($A275="","",INDEX('Mis Vencimientos'!$D$2:$AZ$11,INT((ROW()-2)/49)+1,MOD(ROW()-2,49)+1))</f>
        <v/>
      </c>
      <c r="E275" s="28" t="str">
        <f t="shared" ca="1" si="16"/>
        <v/>
      </c>
      <c r="F275" s="26" t="str">
        <f t="shared" ca="1" si="17"/>
        <v/>
      </c>
      <c r="G275" s="26" t="str">
        <f t="shared" si="18"/>
        <v/>
      </c>
      <c r="H275" s="26" t="str">
        <f t="shared" si="19"/>
        <v/>
      </c>
    </row>
    <row r="276" spans="1:8" x14ac:dyDescent="0.25">
      <c r="A276" s="26" t="str">
        <f>IF(INDEX('Mis Vencimientos'!$B$2:$B$11,INT((ROW()-2)/49)+1)="","",INDEX('Mis Vencimientos'!$B$2:$B$11,INT((ROW()-2)/49)+1))</f>
        <v/>
      </c>
      <c r="B276" s="26" t="str">
        <f>IF($A276="","",INDEX('Mis Vencimientos'!$C$2:$C$11,INT((ROW()-2)/49)+1))</f>
        <v/>
      </c>
      <c r="C276" s="26" t="str">
        <f>IF($A276="","",INDEX('Mis Vencimientos'!$D$1:$AZ$1,1,MOD(ROW()-2,49)+1))</f>
        <v/>
      </c>
      <c r="D276" s="27" t="str">
        <f>IF($A276="","",INDEX('Mis Vencimientos'!$D$2:$AZ$11,INT((ROW()-2)/49)+1,MOD(ROW()-2,49)+1))</f>
        <v/>
      </c>
      <c r="E276" s="28" t="str">
        <f t="shared" ca="1" si="16"/>
        <v/>
      </c>
      <c r="F276" s="26" t="str">
        <f t="shared" ca="1" si="17"/>
        <v/>
      </c>
      <c r="G276" s="26" t="str">
        <f t="shared" si="18"/>
        <v/>
      </c>
      <c r="H276" s="26" t="str">
        <f t="shared" si="19"/>
        <v/>
      </c>
    </row>
    <row r="277" spans="1:8" x14ac:dyDescent="0.25">
      <c r="A277" s="26" t="str">
        <f>IF(INDEX('Mis Vencimientos'!$B$2:$B$11,INT((ROW()-2)/49)+1)="","",INDEX('Mis Vencimientos'!$B$2:$B$11,INT((ROW()-2)/49)+1))</f>
        <v/>
      </c>
      <c r="B277" s="26" t="str">
        <f>IF($A277="","",INDEX('Mis Vencimientos'!$C$2:$C$11,INT((ROW()-2)/49)+1))</f>
        <v/>
      </c>
      <c r="C277" s="26" t="str">
        <f>IF($A277="","",INDEX('Mis Vencimientos'!$D$1:$AZ$1,1,MOD(ROW()-2,49)+1))</f>
        <v/>
      </c>
      <c r="D277" s="27" t="str">
        <f>IF($A277="","",INDEX('Mis Vencimientos'!$D$2:$AZ$11,INT((ROW()-2)/49)+1,MOD(ROW()-2,49)+1))</f>
        <v/>
      </c>
      <c r="E277" s="28" t="str">
        <f t="shared" ca="1" si="16"/>
        <v/>
      </c>
      <c r="F277" s="26" t="str">
        <f t="shared" ca="1" si="17"/>
        <v/>
      </c>
      <c r="G277" s="26" t="str">
        <f t="shared" si="18"/>
        <v/>
      </c>
      <c r="H277" s="26" t="str">
        <f t="shared" si="19"/>
        <v/>
      </c>
    </row>
    <row r="278" spans="1:8" x14ac:dyDescent="0.25">
      <c r="A278" s="26" t="str">
        <f>IF(INDEX('Mis Vencimientos'!$B$2:$B$11,INT((ROW()-2)/49)+1)="","",INDEX('Mis Vencimientos'!$B$2:$B$11,INT((ROW()-2)/49)+1))</f>
        <v/>
      </c>
      <c r="B278" s="26" t="str">
        <f>IF($A278="","",INDEX('Mis Vencimientos'!$C$2:$C$11,INT((ROW()-2)/49)+1))</f>
        <v/>
      </c>
      <c r="C278" s="26" t="str">
        <f>IF($A278="","",INDEX('Mis Vencimientos'!$D$1:$AZ$1,1,MOD(ROW()-2,49)+1))</f>
        <v/>
      </c>
      <c r="D278" s="27" t="str">
        <f>IF($A278="","",INDEX('Mis Vencimientos'!$D$2:$AZ$11,INT((ROW()-2)/49)+1,MOD(ROW()-2,49)+1))</f>
        <v/>
      </c>
      <c r="E278" s="28" t="str">
        <f t="shared" ca="1" si="16"/>
        <v/>
      </c>
      <c r="F278" s="26" t="str">
        <f t="shared" ca="1" si="17"/>
        <v/>
      </c>
      <c r="G278" s="26" t="str">
        <f t="shared" si="18"/>
        <v/>
      </c>
      <c r="H278" s="26" t="str">
        <f t="shared" si="19"/>
        <v/>
      </c>
    </row>
    <row r="279" spans="1:8" x14ac:dyDescent="0.25">
      <c r="A279" s="26" t="str">
        <f>IF(INDEX('Mis Vencimientos'!$B$2:$B$11,INT((ROW()-2)/49)+1)="","",INDEX('Mis Vencimientos'!$B$2:$B$11,INT((ROW()-2)/49)+1))</f>
        <v/>
      </c>
      <c r="B279" s="26" t="str">
        <f>IF($A279="","",INDEX('Mis Vencimientos'!$C$2:$C$11,INT((ROW()-2)/49)+1))</f>
        <v/>
      </c>
      <c r="C279" s="26" t="str">
        <f>IF($A279="","",INDEX('Mis Vencimientos'!$D$1:$AZ$1,1,MOD(ROW()-2,49)+1))</f>
        <v/>
      </c>
      <c r="D279" s="27" t="str">
        <f>IF($A279="","",INDEX('Mis Vencimientos'!$D$2:$AZ$11,INT((ROW()-2)/49)+1,MOD(ROW()-2,49)+1))</f>
        <v/>
      </c>
      <c r="E279" s="28" t="str">
        <f t="shared" ca="1" si="16"/>
        <v/>
      </c>
      <c r="F279" s="26" t="str">
        <f t="shared" ca="1" si="17"/>
        <v/>
      </c>
      <c r="G279" s="26" t="str">
        <f t="shared" si="18"/>
        <v/>
      </c>
      <c r="H279" s="26" t="str">
        <f t="shared" si="19"/>
        <v/>
      </c>
    </row>
    <row r="280" spans="1:8" x14ac:dyDescent="0.25">
      <c r="A280" s="26" t="str">
        <f>IF(INDEX('Mis Vencimientos'!$B$2:$B$11,INT((ROW()-2)/49)+1)="","",INDEX('Mis Vencimientos'!$B$2:$B$11,INT((ROW()-2)/49)+1))</f>
        <v/>
      </c>
      <c r="B280" s="26" t="str">
        <f>IF($A280="","",INDEX('Mis Vencimientos'!$C$2:$C$11,INT((ROW()-2)/49)+1))</f>
        <v/>
      </c>
      <c r="C280" s="26" t="str">
        <f>IF($A280="","",INDEX('Mis Vencimientos'!$D$1:$AZ$1,1,MOD(ROW()-2,49)+1))</f>
        <v/>
      </c>
      <c r="D280" s="27" t="str">
        <f>IF($A280="","",INDEX('Mis Vencimientos'!$D$2:$AZ$11,INT((ROW()-2)/49)+1,MOD(ROW()-2,49)+1))</f>
        <v/>
      </c>
      <c r="E280" s="28" t="str">
        <f t="shared" ca="1" si="16"/>
        <v/>
      </c>
      <c r="F280" s="26" t="str">
        <f t="shared" ca="1" si="17"/>
        <v/>
      </c>
      <c r="G280" s="26" t="str">
        <f t="shared" si="18"/>
        <v/>
      </c>
      <c r="H280" s="26" t="str">
        <f t="shared" si="19"/>
        <v/>
      </c>
    </row>
    <row r="281" spans="1:8" x14ac:dyDescent="0.25">
      <c r="A281" s="26" t="str">
        <f>IF(INDEX('Mis Vencimientos'!$B$2:$B$11,INT((ROW()-2)/49)+1)="","",INDEX('Mis Vencimientos'!$B$2:$B$11,INT((ROW()-2)/49)+1))</f>
        <v/>
      </c>
      <c r="B281" s="26" t="str">
        <f>IF($A281="","",INDEX('Mis Vencimientos'!$C$2:$C$11,INT((ROW()-2)/49)+1))</f>
        <v/>
      </c>
      <c r="C281" s="26" t="str">
        <f>IF($A281="","",INDEX('Mis Vencimientos'!$D$1:$AZ$1,1,MOD(ROW()-2,49)+1))</f>
        <v/>
      </c>
      <c r="D281" s="27" t="str">
        <f>IF($A281="","",INDEX('Mis Vencimientos'!$D$2:$AZ$11,INT((ROW()-2)/49)+1,MOD(ROW()-2,49)+1))</f>
        <v/>
      </c>
      <c r="E281" s="28" t="str">
        <f t="shared" ca="1" si="16"/>
        <v/>
      </c>
      <c r="F281" s="26" t="str">
        <f t="shared" ca="1" si="17"/>
        <v/>
      </c>
      <c r="G281" s="26" t="str">
        <f t="shared" si="18"/>
        <v/>
      </c>
      <c r="H281" s="26" t="str">
        <f t="shared" si="19"/>
        <v/>
      </c>
    </row>
    <row r="282" spans="1:8" x14ac:dyDescent="0.25">
      <c r="A282" s="26" t="str">
        <f>IF(INDEX('Mis Vencimientos'!$B$2:$B$11,INT((ROW()-2)/49)+1)="","",INDEX('Mis Vencimientos'!$B$2:$B$11,INT((ROW()-2)/49)+1))</f>
        <v/>
      </c>
      <c r="B282" s="26" t="str">
        <f>IF($A282="","",INDEX('Mis Vencimientos'!$C$2:$C$11,INT((ROW()-2)/49)+1))</f>
        <v/>
      </c>
      <c r="C282" s="26" t="str">
        <f>IF($A282="","",INDEX('Mis Vencimientos'!$D$1:$AZ$1,1,MOD(ROW()-2,49)+1))</f>
        <v/>
      </c>
      <c r="D282" s="27" t="str">
        <f>IF($A282="","",INDEX('Mis Vencimientos'!$D$2:$AZ$11,INT((ROW()-2)/49)+1,MOD(ROW()-2,49)+1))</f>
        <v/>
      </c>
      <c r="E282" s="28" t="str">
        <f t="shared" ca="1" si="16"/>
        <v/>
      </c>
      <c r="F282" s="26" t="str">
        <f t="shared" ca="1" si="17"/>
        <v/>
      </c>
      <c r="G282" s="26" t="str">
        <f t="shared" si="18"/>
        <v/>
      </c>
      <c r="H282" s="26" t="str">
        <f t="shared" si="19"/>
        <v/>
      </c>
    </row>
    <row r="283" spans="1:8" x14ac:dyDescent="0.25">
      <c r="A283" s="26" t="str">
        <f>IF(INDEX('Mis Vencimientos'!$B$2:$B$11,INT((ROW()-2)/49)+1)="","",INDEX('Mis Vencimientos'!$B$2:$B$11,INT((ROW()-2)/49)+1))</f>
        <v/>
      </c>
      <c r="B283" s="26" t="str">
        <f>IF($A283="","",INDEX('Mis Vencimientos'!$C$2:$C$11,INT((ROW()-2)/49)+1))</f>
        <v/>
      </c>
      <c r="C283" s="26" t="str">
        <f>IF($A283="","",INDEX('Mis Vencimientos'!$D$1:$AZ$1,1,MOD(ROW()-2,49)+1))</f>
        <v/>
      </c>
      <c r="D283" s="27" t="str">
        <f>IF($A283="","",INDEX('Mis Vencimientos'!$D$2:$AZ$11,INT((ROW()-2)/49)+1,MOD(ROW()-2,49)+1))</f>
        <v/>
      </c>
      <c r="E283" s="28" t="str">
        <f t="shared" ca="1" si="16"/>
        <v/>
      </c>
      <c r="F283" s="26" t="str">
        <f t="shared" ca="1" si="17"/>
        <v/>
      </c>
      <c r="G283" s="26" t="str">
        <f t="shared" si="18"/>
        <v/>
      </c>
      <c r="H283" s="26" t="str">
        <f t="shared" si="19"/>
        <v/>
      </c>
    </row>
    <row r="284" spans="1:8" x14ac:dyDescent="0.25">
      <c r="A284" s="26" t="str">
        <f>IF(INDEX('Mis Vencimientos'!$B$2:$B$11,INT((ROW()-2)/49)+1)="","",INDEX('Mis Vencimientos'!$B$2:$B$11,INT((ROW()-2)/49)+1))</f>
        <v/>
      </c>
      <c r="B284" s="26" t="str">
        <f>IF($A284="","",INDEX('Mis Vencimientos'!$C$2:$C$11,INT((ROW()-2)/49)+1))</f>
        <v/>
      </c>
      <c r="C284" s="26" t="str">
        <f>IF($A284="","",INDEX('Mis Vencimientos'!$D$1:$AZ$1,1,MOD(ROW()-2,49)+1))</f>
        <v/>
      </c>
      <c r="D284" s="27" t="str">
        <f>IF($A284="","",INDEX('Mis Vencimientos'!$D$2:$AZ$11,INT((ROW()-2)/49)+1,MOD(ROW()-2,49)+1))</f>
        <v/>
      </c>
      <c r="E284" s="28" t="str">
        <f t="shared" ca="1" si="16"/>
        <v/>
      </c>
      <c r="F284" s="26" t="str">
        <f t="shared" ca="1" si="17"/>
        <v/>
      </c>
      <c r="G284" s="26" t="str">
        <f t="shared" si="18"/>
        <v/>
      </c>
      <c r="H284" s="26" t="str">
        <f t="shared" si="19"/>
        <v/>
      </c>
    </row>
    <row r="285" spans="1:8" x14ac:dyDescent="0.25">
      <c r="A285" s="26" t="str">
        <f>IF(INDEX('Mis Vencimientos'!$B$2:$B$11,INT((ROW()-2)/49)+1)="","",INDEX('Mis Vencimientos'!$B$2:$B$11,INT((ROW()-2)/49)+1))</f>
        <v/>
      </c>
      <c r="B285" s="26" t="str">
        <f>IF($A285="","",INDEX('Mis Vencimientos'!$C$2:$C$11,INT((ROW()-2)/49)+1))</f>
        <v/>
      </c>
      <c r="C285" s="26" t="str">
        <f>IF($A285="","",INDEX('Mis Vencimientos'!$D$1:$AZ$1,1,MOD(ROW()-2,49)+1))</f>
        <v/>
      </c>
      <c r="D285" s="27" t="str">
        <f>IF($A285="","",INDEX('Mis Vencimientos'!$D$2:$AZ$11,INT((ROW()-2)/49)+1,MOD(ROW()-2,49)+1))</f>
        <v/>
      </c>
      <c r="E285" s="28" t="str">
        <f t="shared" ca="1" si="16"/>
        <v/>
      </c>
      <c r="F285" s="26" t="str">
        <f t="shared" ca="1" si="17"/>
        <v/>
      </c>
      <c r="G285" s="26" t="str">
        <f t="shared" si="18"/>
        <v/>
      </c>
      <c r="H285" s="26" t="str">
        <f t="shared" si="19"/>
        <v/>
      </c>
    </row>
    <row r="286" spans="1:8" x14ac:dyDescent="0.25">
      <c r="A286" s="26" t="str">
        <f>IF(INDEX('Mis Vencimientos'!$B$2:$B$11,INT((ROW()-2)/49)+1)="","",INDEX('Mis Vencimientos'!$B$2:$B$11,INT((ROW()-2)/49)+1))</f>
        <v/>
      </c>
      <c r="B286" s="26" t="str">
        <f>IF($A286="","",INDEX('Mis Vencimientos'!$C$2:$C$11,INT((ROW()-2)/49)+1))</f>
        <v/>
      </c>
      <c r="C286" s="26" t="str">
        <f>IF($A286="","",INDEX('Mis Vencimientos'!$D$1:$AZ$1,1,MOD(ROW()-2,49)+1))</f>
        <v/>
      </c>
      <c r="D286" s="27" t="str">
        <f>IF($A286="","",INDEX('Mis Vencimientos'!$D$2:$AZ$11,INT((ROW()-2)/49)+1,MOD(ROW()-2,49)+1))</f>
        <v/>
      </c>
      <c r="E286" s="28" t="str">
        <f t="shared" ca="1" si="16"/>
        <v/>
      </c>
      <c r="F286" s="26" t="str">
        <f t="shared" ca="1" si="17"/>
        <v/>
      </c>
      <c r="G286" s="26" t="str">
        <f t="shared" si="18"/>
        <v/>
      </c>
      <c r="H286" s="26" t="str">
        <f t="shared" si="19"/>
        <v/>
      </c>
    </row>
    <row r="287" spans="1:8" x14ac:dyDescent="0.25">
      <c r="A287" s="26" t="str">
        <f>IF(INDEX('Mis Vencimientos'!$B$2:$B$11,INT((ROW()-2)/49)+1)="","",INDEX('Mis Vencimientos'!$B$2:$B$11,INT((ROW()-2)/49)+1))</f>
        <v/>
      </c>
      <c r="B287" s="26" t="str">
        <f>IF($A287="","",INDEX('Mis Vencimientos'!$C$2:$C$11,INT((ROW()-2)/49)+1))</f>
        <v/>
      </c>
      <c r="C287" s="26" t="str">
        <f>IF($A287="","",INDEX('Mis Vencimientos'!$D$1:$AZ$1,1,MOD(ROW()-2,49)+1))</f>
        <v/>
      </c>
      <c r="D287" s="27" t="str">
        <f>IF($A287="","",INDEX('Mis Vencimientos'!$D$2:$AZ$11,INT((ROW()-2)/49)+1,MOD(ROW()-2,49)+1))</f>
        <v/>
      </c>
      <c r="E287" s="28" t="str">
        <f t="shared" ca="1" si="16"/>
        <v/>
      </c>
      <c r="F287" s="26" t="str">
        <f t="shared" ca="1" si="17"/>
        <v/>
      </c>
      <c r="G287" s="26" t="str">
        <f t="shared" si="18"/>
        <v/>
      </c>
      <c r="H287" s="26" t="str">
        <f t="shared" si="19"/>
        <v/>
      </c>
    </row>
    <row r="288" spans="1:8" x14ac:dyDescent="0.25">
      <c r="A288" s="26" t="str">
        <f>IF(INDEX('Mis Vencimientos'!$B$2:$B$11,INT((ROW()-2)/49)+1)="","",INDEX('Mis Vencimientos'!$B$2:$B$11,INT((ROW()-2)/49)+1))</f>
        <v/>
      </c>
      <c r="B288" s="26" t="str">
        <f>IF($A288="","",INDEX('Mis Vencimientos'!$C$2:$C$11,INT((ROW()-2)/49)+1))</f>
        <v/>
      </c>
      <c r="C288" s="26" t="str">
        <f>IF($A288="","",INDEX('Mis Vencimientos'!$D$1:$AZ$1,1,MOD(ROW()-2,49)+1))</f>
        <v/>
      </c>
      <c r="D288" s="27" t="str">
        <f>IF($A288="","",INDEX('Mis Vencimientos'!$D$2:$AZ$11,INT((ROW()-2)/49)+1,MOD(ROW()-2,49)+1))</f>
        <v/>
      </c>
      <c r="E288" s="28" t="str">
        <f t="shared" ca="1" si="16"/>
        <v/>
      </c>
      <c r="F288" s="26" t="str">
        <f t="shared" ca="1" si="17"/>
        <v/>
      </c>
      <c r="G288" s="26" t="str">
        <f t="shared" si="18"/>
        <v/>
      </c>
      <c r="H288" s="26" t="str">
        <f t="shared" si="19"/>
        <v/>
      </c>
    </row>
    <row r="289" spans="1:8" x14ac:dyDescent="0.25">
      <c r="A289" s="26" t="str">
        <f>IF(INDEX('Mis Vencimientos'!$B$2:$B$11,INT((ROW()-2)/49)+1)="","",INDEX('Mis Vencimientos'!$B$2:$B$11,INT((ROW()-2)/49)+1))</f>
        <v/>
      </c>
      <c r="B289" s="26" t="str">
        <f>IF($A289="","",INDEX('Mis Vencimientos'!$C$2:$C$11,INT((ROW()-2)/49)+1))</f>
        <v/>
      </c>
      <c r="C289" s="26" t="str">
        <f>IF($A289="","",INDEX('Mis Vencimientos'!$D$1:$AZ$1,1,MOD(ROW()-2,49)+1))</f>
        <v/>
      </c>
      <c r="D289" s="27" t="str">
        <f>IF($A289="","",INDEX('Mis Vencimientos'!$D$2:$AZ$11,INT((ROW()-2)/49)+1,MOD(ROW()-2,49)+1))</f>
        <v/>
      </c>
      <c r="E289" s="28" t="str">
        <f t="shared" ca="1" si="16"/>
        <v/>
      </c>
      <c r="F289" s="26" t="str">
        <f t="shared" ca="1" si="17"/>
        <v/>
      </c>
      <c r="G289" s="26" t="str">
        <f t="shared" si="18"/>
        <v/>
      </c>
      <c r="H289" s="26" t="str">
        <f t="shared" si="19"/>
        <v/>
      </c>
    </row>
    <row r="290" spans="1:8" x14ac:dyDescent="0.25">
      <c r="A290" s="26" t="str">
        <f>IF(INDEX('Mis Vencimientos'!$B$2:$B$11,INT((ROW()-2)/49)+1)="","",INDEX('Mis Vencimientos'!$B$2:$B$11,INT((ROW()-2)/49)+1))</f>
        <v/>
      </c>
      <c r="B290" s="26" t="str">
        <f>IF($A290="","",INDEX('Mis Vencimientos'!$C$2:$C$11,INT((ROW()-2)/49)+1))</f>
        <v/>
      </c>
      <c r="C290" s="26" t="str">
        <f>IF($A290="","",INDEX('Mis Vencimientos'!$D$1:$AZ$1,1,MOD(ROW()-2,49)+1))</f>
        <v/>
      </c>
      <c r="D290" s="27" t="str">
        <f>IF($A290="","",INDEX('Mis Vencimientos'!$D$2:$AZ$11,INT((ROW()-2)/49)+1,MOD(ROW()-2,49)+1))</f>
        <v/>
      </c>
      <c r="E290" s="28" t="str">
        <f t="shared" ca="1" si="16"/>
        <v/>
      </c>
      <c r="F290" s="26" t="str">
        <f t="shared" ca="1" si="17"/>
        <v/>
      </c>
      <c r="G290" s="26" t="str">
        <f t="shared" si="18"/>
        <v/>
      </c>
      <c r="H290" s="26" t="str">
        <f t="shared" si="19"/>
        <v/>
      </c>
    </row>
    <row r="291" spans="1:8" x14ac:dyDescent="0.25">
      <c r="A291" s="26" t="str">
        <f>IF(INDEX('Mis Vencimientos'!$B$2:$B$11,INT((ROW()-2)/49)+1)="","",INDEX('Mis Vencimientos'!$B$2:$B$11,INT((ROW()-2)/49)+1))</f>
        <v/>
      </c>
      <c r="B291" s="26" t="str">
        <f>IF($A291="","",INDEX('Mis Vencimientos'!$C$2:$C$11,INT((ROW()-2)/49)+1))</f>
        <v/>
      </c>
      <c r="C291" s="26" t="str">
        <f>IF($A291="","",INDEX('Mis Vencimientos'!$D$1:$AZ$1,1,MOD(ROW()-2,49)+1))</f>
        <v/>
      </c>
      <c r="D291" s="27" t="str">
        <f>IF($A291="","",INDEX('Mis Vencimientos'!$D$2:$AZ$11,INT((ROW()-2)/49)+1,MOD(ROW()-2,49)+1))</f>
        <v/>
      </c>
      <c r="E291" s="28" t="str">
        <f t="shared" ca="1" si="16"/>
        <v/>
      </c>
      <c r="F291" s="26" t="str">
        <f t="shared" ca="1" si="17"/>
        <v/>
      </c>
      <c r="G291" s="26" t="str">
        <f t="shared" si="18"/>
        <v/>
      </c>
      <c r="H291" s="26" t="str">
        <f t="shared" si="19"/>
        <v/>
      </c>
    </row>
    <row r="292" spans="1:8" x14ac:dyDescent="0.25">
      <c r="A292" s="26" t="str">
        <f>IF(INDEX('Mis Vencimientos'!$B$2:$B$11,INT((ROW()-2)/49)+1)="","",INDEX('Mis Vencimientos'!$B$2:$B$11,INT((ROW()-2)/49)+1))</f>
        <v/>
      </c>
      <c r="B292" s="26" t="str">
        <f>IF($A292="","",INDEX('Mis Vencimientos'!$C$2:$C$11,INT((ROW()-2)/49)+1))</f>
        <v/>
      </c>
      <c r="C292" s="26" t="str">
        <f>IF($A292="","",INDEX('Mis Vencimientos'!$D$1:$AZ$1,1,MOD(ROW()-2,49)+1))</f>
        <v/>
      </c>
      <c r="D292" s="27" t="str">
        <f>IF($A292="","",INDEX('Mis Vencimientos'!$D$2:$AZ$11,INT((ROW()-2)/49)+1,MOD(ROW()-2,49)+1))</f>
        <v/>
      </c>
      <c r="E292" s="28" t="str">
        <f t="shared" ca="1" si="16"/>
        <v/>
      </c>
      <c r="F292" s="26" t="str">
        <f t="shared" ca="1" si="17"/>
        <v/>
      </c>
      <c r="G292" s="26" t="str">
        <f t="shared" si="18"/>
        <v/>
      </c>
      <c r="H292" s="26" t="str">
        <f t="shared" si="19"/>
        <v/>
      </c>
    </row>
    <row r="293" spans="1:8" x14ac:dyDescent="0.25">
      <c r="A293" s="26" t="str">
        <f>IF(INDEX('Mis Vencimientos'!$B$2:$B$11,INT((ROW()-2)/49)+1)="","",INDEX('Mis Vencimientos'!$B$2:$B$11,INT((ROW()-2)/49)+1))</f>
        <v/>
      </c>
      <c r="B293" s="26" t="str">
        <f>IF($A293="","",INDEX('Mis Vencimientos'!$C$2:$C$11,INT((ROW()-2)/49)+1))</f>
        <v/>
      </c>
      <c r="C293" s="26" t="str">
        <f>IF($A293="","",INDEX('Mis Vencimientos'!$D$1:$AZ$1,1,MOD(ROW()-2,49)+1))</f>
        <v/>
      </c>
      <c r="D293" s="27" t="str">
        <f>IF($A293="","",INDEX('Mis Vencimientos'!$D$2:$AZ$11,INT((ROW()-2)/49)+1,MOD(ROW()-2,49)+1))</f>
        <v/>
      </c>
      <c r="E293" s="28" t="str">
        <f t="shared" ca="1" si="16"/>
        <v/>
      </c>
      <c r="F293" s="26" t="str">
        <f t="shared" ca="1" si="17"/>
        <v/>
      </c>
      <c r="G293" s="26" t="str">
        <f t="shared" si="18"/>
        <v/>
      </c>
      <c r="H293" s="26" t="str">
        <f t="shared" si="19"/>
        <v/>
      </c>
    </row>
    <row r="294" spans="1:8" x14ac:dyDescent="0.25">
      <c r="A294" s="26" t="str">
        <f>IF(INDEX('Mis Vencimientos'!$B$2:$B$11,INT((ROW()-2)/49)+1)="","",INDEX('Mis Vencimientos'!$B$2:$B$11,INT((ROW()-2)/49)+1))</f>
        <v/>
      </c>
      <c r="B294" s="26" t="str">
        <f>IF($A294="","",INDEX('Mis Vencimientos'!$C$2:$C$11,INT((ROW()-2)/49)+1))</f>
        <v/>
      </c>
      <c r="C294" s="26" t="str">
        <f>IF($A294="","",INDEX('Mis Vencimientos'!$D$1:$AZ$1,1,MOD(ROW()-2,49)+1))</f>
        <v/>
      </c>
      <c r="D294" s="27" t="str">
        <f>IF($A294="","",INDEX('Mis Vencimientos'!$D$2:$AZ$11,INT((ROW()-2)/49)+1,MOD(ROW()-2,49)+1))</f>
        <v/>
      </c>
      <c r="E294" s="28" t="str">
        <f t="shared" ca="1" si="16"/>
        <v/>
      </c>
      <c r="F294" s="26" t="str">
        <f t="shared" ca="1" si="17"/>
        <v/>
      </c>
      <c r="G294" s="26" t="str">
        <f t="shared" si="18"/>
        <v/>
      </c>
      <c r="H294" s="26" t="str">
        <f t="shared" si="19"/>
        <v/>
      </c>
    </row>
    <row r="295" spans="1:8" x14ac:dyDescent="0.25">
      <c r="A295" s="26" t="str">
        <f>IF(INDEX('Mis Vencimientos'!$B$2:$B$11,INT((ROW()-2)/49)+1)="","",INDEX('Mis Vencimientos'!$B$2:$B$11,INT((ROW()-2)/49)+1))</f>
        <v/>
      </c>
      <c r="B295" s="26" t="str">
        <f>IF($A295="","",INDEX('Mis Vencimientos'!$C$2:$C$11,INT((ROW()-2)/49)+1))</f>
        <v/>
      </c>
      <c r="C295" s="26" t="str">
        <f>IF($A295="","",INDEX('Mis Vencimientos'!$D$1:$AZ$1,1,MOD(ROW()-2,49)+1))</f>
        <v/>
      </c>
      <c r="D295" s="27" t="str">
        <f>IF($A295="","",INDEX('Mis Vencimientos'!$D$2:$AZ$11,INT((ROW()-2)/49)+1,MOD(ROW()-2,49)+1))</f>
        <v/>
      </c>
      <c r="E295" s="28" t="str">
        <f t="shared" ca="1" si="16"/>
        <v/>
      </c>
      <c r="F295" s="26" t="str">
        <f t="shared" ca="1" si="17"/>
        <v/>
      </c>
      <c r="G295" s="26" t="str">
        <f t="shared" si="18"/>
        <v/>
      </c>
      <c r="H295" s="26" t="str">
        <f t="shared" si="19"/>
        <v/>
      </c>
    </row>
    <row r="296" spans="1:8" x14ac:dyDescent="0.25">
      <c r="A296" s="26" t="str">
        <f>IF(INDEX('Mis Vencimientos'!$B$2:$B$11,INT((ROW()-2)/49)+1)="","",INDEX('Mis Vencimientos'!$B$2:$B$11,INT((ROW()-2)/49)+1))</f>
        <v/>
      </c>
      <c r="B296" s="26" t="str">
        <f>IF($A296="","",INDEX('Mis Vencimientos'!$C$2:$C$11,INT((ROW()-2)/49)+1))</f>
        <v/>
      </c>
      <c r="C296" s="26" t="str">
        <f>IF($A296="","",INDEX('Mis Vencimientos'!$D$1:$AZ$1,1,MOD(ROW()-2,49)+1))</f>
        <v/>
      </c>
      <c r="D296" s="27" t="str">
        <f>IF($A296="","",INDEX('Mis Vencimientos'!$D$2:$AZ$11,INT((ROW()-2)/49)+1,MOD(ROW()-2,49)+1))</f>
        <v/>
      </c>
      <c r="E296" s="28" t="str">
        <f t="shared" ca="1" si="16"/>
        <v/>
      </c>
      <c r="F296" s="26" t="str">
        <f t="shared" ca="1" si="17"/>
        <v/>
      </c>
      <c r="G296" s="26" t="str">
        <f t="shared" si="18"/>
        <v/>
      </c>
      <c r="H296" s="26" t="str">
        <f t="shared" si="19"/>
        <v/>
      </c>
    </row>
    <row r="297" spans="1:8" x14ac:dyDescent="0.25">
      <c r="A297" s="26" t="str">
        <f>IF(INDEX('Mis Vencimientos'!$B$2:$B$11,INT((ROW()-2)/49)+1)="","",INDEX('Mis Vencimientos'!$B$2:$B$11,INT((ROW()-2)/49)+1))</f>
        <v/>
      </c>
      <c r="B297" s="26" t="str">
        <f>IF($A297="","",INDEX('Mis Vencimientos'!$C$2:$C$11,INT((ROW()-2)/49)+1))</f>
        <v/>
      </c>
      <c r="C297" s="26" t="str">
        <f>IF($A297="","",INDEX('Mis Vencimientos'!$D$1:$AZ$1,1,MOD(ROW()-2,49)+1))</f>
        <v/>
      </c>
      <c r="D297" s="27" t="str">
        <f>IF($A297="","",INDEX('Mis Vencimientos'!$D$2:$AZ$11,INT((ROW()-2)/49)+1,MOD(ROW()-2,49)+1))</f>
        <v/>
      </c>
      <c r="E297" s="28" t="str">
        <f t="shared" ca="1" si="16"/>
        <v/>
      </c>
      <c r="F297" s="26" t="str">
        <f t="shared" ca="1" si="17"/>
        <v/>
      </c>
      <c r="G297" s="26" t="str">
        <f t="shared" si="18"/>
        <v/>
      </c>
      <c r="H297" s="26" t="str">
        <f t="shared" si="19"/>
        <v/>
      </c>
    </row>
    <row r="298" spans="1:8" x14ac:dyDescent="0.25">
      <c r="A298" s="26" t="str">
        <f>IF(INDEX('Mis Vencimientos'!$B$2:$B$11,INT((ROW()-2)/49)+1)="","",INDEX('Mis Vencimientos'!$B$2:$B$11,INT((ROW()-2)/49)+1))</f>
        <v/>
      </c>
      <c r="B298" s="26" t="str">
        <f>IF($A298="","",INDEX('Mis Vencimientos'!$C$2:$C$11,INT((ROW()-2)/49)+1))</f>
        <v/>
      </c>
      <c r="C298" s="26" t="str">
        <f>IF($A298="","",INDEX('Mis Vencimientos'!$D$1:$AZ$1,1,MOD(ROW()-2,49)+1))</f>
        <v/>
      </c>
      <c r="D298" s="27" t="str">
        <f>IF($A298="","",INDEX('Mis Vencimientos'!$D$2:$AZ$11,INT((ROW()-2)/49)+1,MOD(ROW()-2,49)+1))</f>
        <v/>
      </c>
      <c r="E298" s="28" t="str">
        <f t="shared" ca="1" si="16"/>
        <v/>
      </c>
      <c r="F298" s="26" t="str">
        <f t="shared" ca="1" si="17"/>
        <v/>
      </c>
      <c r="G298" s="26" t="str">
        <f t="shared" si="18"/>
        <v/>
      </c>
      <c r="H298" s="26" t="str">
        <f t="shared" si="19"/>
        <v/>
      </c>
    </row>
    <row r="299" spans="1:8" x14ac:dyDescent="0.25">
      <c r="A299" s="26" t="str">
        <f>IF(INDEX('Mis Vencimientos'!$B$2:$B$11,INT((ROW()-2)/49)+1)="","",INDEX('Mis Vencimientos'!$B$2:$B$11,INT((ROW()-2)/49)+1))</f>
        <v/>
      </c>
      <c r="B299" s="26" t="str">
        <f>IF($A299="","",INDEX('Mis Vencimientos'!$C$2:$C$11,INT((ROW()-2)/49)+1))</f>
        <v/>
      </c>
      <c r="C299" s="26" t="str">
        <f>IF($A299="","",INDEX('Mis Vencimientos'!$D$1:$AZ$1,1,MOD(ROW()-2,49)+1))</f>
        <v/>
      </c>
      <c r="D299" s="27" t="str">
        <f>IF($A299="","",INDEX('Mis Vencimientos'!$D$2:$AZ$11,INT((ROW()-2)/49)+1,MOD(ROW()-2,49)+1))</f>
        <v/>
      </c>
      <c r="E299" s="28" t="str">
        <f t="shared" ca="1" si="16"/>
        <v/>
      </c>
      <c r="F299" s="26" t="str">
        <f t="shared" ca="1" si="17"/>
        <v/>
      </c>
      <c r="G299" s="26" t="str">
        <f t="shared" si="18"/>
        <v/>
      </c>
      <c r="H299" s="26" t="str">
        <f t="shared" si="19"/>
        <v/>
      </c>
    </row>
    <row r="300" spans="1:8" x14ac:dyDescent="0.25">
      <c r="A300" s="26" t="str">
        <f>IF(INDEX('Mis Vencimientos'!$B$2:$B$11,INT((ROW()-2)/49)+1)="","",INDEX('Mis Vencimientos'!$B$2:$B$11,INT((ROW()-2)/49)+1))</f>
        <v/>
      </c>
      <c r="B300" s="26" t="str">
        <f>IF($A300="","",INDEX('Mis Vencimientos'!$C$2:$C$11,INT((ROW()-2)/49)+1))</f>
        <v/>
      </c>
      <c r="C300" s="26" t="str">
        <f>IF($A300="","",INDEX('Mis Vencimientos'!$D$1:$AZ$1,1,MOD(ROW()-2,49)+1))</f>
        <v/>
      </c>
      <c r="D300" s="27" t="str">
        <f>IF($A300="","",INDEX('Mis Vencimientos'!$D$2:$AZ$11,INT((ROW()-2)/49)+1,MOD(ROW()-2,49)+1))</f>
        <v/>
      </c>
      <c r="E300" s="28" t="str">
        <f t="shared" ca="1" si="16"/>
        <v/>
      </c>
      <c r="F300" s="26" t="str">
        <f t="shared" ca="1" si="17"/>
        <v/>
      </c>
      <c r="G300" s="26" t="str">
        <f t="shared" si="18"/>
        <v/>
      </c>
      <c r="H300" s="26" t="str">
        <f t="shared" si="19"/>
        <v/>
      </c>
    </row>
    <row r="301" spans="1:8" x14ac:dyDescent="0.25">
      <c r="A301" s="26" t="str">
        <f>IF(INDEX('Mis Vencimientos'!$B$2:$B$11,INT((ROW()-2)/49)+1)="","",INDEX('Mis Vencimientos'!$B$2:$B$11,INT((ROW()-2)/49)+1))</f>
        <v/>
      </c>
      <c r="B301" s="26" t="str">
        <f>IF($A301="","",INDEX('Mis Vencimientos'!$C$2:$C$11,INT((ROW()-2)/49)+1))</f>
        <v/>
      </c>
      <c r="C301" s="26" t="str">
        <f>IF($A301="","",INDEX('Mis Vencimientos'!$D$1:$AZ$1,1,MOD(ROW()-2,49)+1))</f>
        <v/>
      </c>
      <c r="D301" s="27" t="str">
        <f>IF($A301="","",INDEX('Mis Vencimientos'!$D$2:$AZ$11,INT((ROW()-2)/49)+1,MOD(ROW()-2,49)+1))</f>
        <v/>
      </c>
      <c r="E301" s="28" t="str">
        <f t="shared" ca="1" si="16"/>
        <v/>
      </c>
      <c r="F301" s="26" t="str">
        <f t="shared" ca="1" si="17"/>
        <v/>
      </c>
      <c r="G301" s="26" t="str">
        <f t="shared" si="18"/>
        <v/>
      </c>
      <c r="H301" s="26" t="str">
        <f t="shared" si="19"/>
        <v/>
      </c>
    </row>
    <row r="302" spans="1:8" x14ac:dyDescent="0.25">
      <c r="A302" s="26" t="str">
        <f>IF(INDEX('Mis Vencimientos'!$B$2:$B$11,INT((ROW()-2)/49)+1)="","",INDEX('Mis Vencimientos'!$B$2:$B$11,INT((ROW()-2)/49)+1))</f>
        <v/>
      </c>
      <c r="B302" s="26" t="str">
        <f>IF($A302="","",INDEX('Mis Vencimientos'!$C$2:$C$11,INT((ROW()-2)/49)+1))</f>
        <v/>
      </c>
      <c r="C302" s="26" t="str">
        <f>IF($A302="","",INDEX('Mis Vencimientos'!$D$1:$AZ$1,1,MOD(ROW()-2,49)+1))</f>
        <v/>
      </c>
      <c r="D302" s="27" t="str">
        <f>IF($A302="","",INDEX('Mis Vencimientos'!$D$2:$AZ$11,INT((ROW()-2)/49)+1,MOD(ROW()-2,49)+1))</f>
        <v/>
      </c>
      <c r="E302" s="28" t="str">
        <f t="shared" ca="1" si="16"/>
        <v/>
      </c>
      <c r="F302" s="26" t="str">
        <f t="shared" ca="1" si="17"/>
        <v/>
      </c>
      <c r="G302" s="26" t="str">
        <f t="shared" si="18"/>
        <v/>
      </c>
      <c r="H302" s="26" t="str">
        <f t="shared" si="19"/>
        <v/>
      </c>
    </row>
    <row r="303" spans="1:8" x14ac:dyDescent="0.25">
      <c r="A303" s="26" t="str">
        <f>IF(INDEX('Mis Vencimientos'!$B$2:$B$11,INT((ROW()-2)/49)+1)="","",INDEX('Mis Vencimientos'!$B$2:$B$11,INT((ROW()-2)/49)+1))</f>
        <v/>
      </c>
      <c r="B303" s="26" t="str">
        <f>IF($A303="","",INDEX('Mis Vencimientos'!$C$2:$C$11,INT((ROW()-2)/49)+1))</f>
        <v/>
      </c>
      <c r="C303" s="26" t="str">
        <f>IF($A303="","",INDEX('Mis Vencimientos'!$D$1:$AZ$1,1,MOD(ROW()-2,49)+1))</f>
        <v/>
      </c>
      <c r="D303" s="27" t="str">
        <f>IF($A303="","",INDEX('Mis Vencimientos'!$D$2:$AZ$11,INT((ROW()-2)/49)+1,MOD(ROW()-2,49)+1))</f>
        <v/>
      </c>
      <c r="E303" s="28" t="str">
        <f t="shared" ca="1" si="16"/>
        <v/>
      </c>
      <c r="F303" s="26" t="str">
        <f t="shared" ca="1" si="17"/>
        <v/>
      </c>
      <c r="G303" s="26" t="str">
        <f t="shared" si="18"/>
        <v/>
      </c>
      <c r="H303" s="26" t="str">
        <f t="shared" si="19"/>
        <v/>
      </c>
    </row>
    <row r="304" spans="1:8" x14ac:dyDescent="0.25">
      <c r="A304" s="26" t="str">
        <f>IF(INDEX('Mis Vencimientos'!$B$2:$B$11,INT((ROW()-2)/49)+1)="","",INDEX('Mis Vencimientos'!$B$2:$B$11,INT((ROW()-2)/49)+1))</f>
        <v/>
      </c>
      <c r="B304" s="26" t="str">
        <f>IF($A304="","",INDEX('Mis Vencimientos'!$C$2:$C$11,INT((ROW()-2)/49)+1))</f>
        <v/>
      </c>
      <c r="C304" s="26" t="str">
        <f>IF($A304="","",INDEX('Mis Vencimientos'!$D$1:$AZ$1,1,MOD(ROW()-2,49)+1))</f>
        <v/>
      </c>
      <c r="D304" s="27" t="str">
        <f>IF($A304="","",INDEX('Mis Vencimientos'!$D$2:$AZ$11,INT((ROW()-2)/49)+1,MOD(ROW()-2,49)+1))</f>
        <v/>
      </c>
      <c r="E304" s="28" t="str">
        <f t="shared" ca="1" si="16"/>
        <v/>
      </c>
      <c r="F304" s="26" t="str">
        <f t="shared" ca="1" si="17"/>
        <v/>
      </c>
      <c r="G304" s="26" t="str">
        <f t="shared" si="18"/>
        <v/>
      </c>
      <c r="H304" s="26" t="str">
        <f t="shared" si="19"/>
        <v/>
      </c>
    </row>
    <row r="305" spans="1:8" x14ac:dyDescent="0.25">
      <c r="A305" s="26" t="str">
        <f>IF(INDEX('Mis Vencimientos'!$B$2:$B$11,INT((ROW()-2)/49)+1)="","",INDEX('Mis Vencimientos'!$B$2:$B$11,INT((ROW()-2)/49)+1))</f>
        <v/>
      </c>
      <c r="B305" s="26" t="str">
        <f>IF($A305="","",INDEX('Mis Vencimientos'!$C$2:$C$11,INT((ROW()-2)/49)+1))</f>
        <v/>
      </c>
      <c r="C305" s="26" t="str">
        <f>IF($A305="","",INDEX('Mis Vencimientos'!$D$1:$AZ$1,1,MOD(ROW()-2,49)+1))</f>
        <v/>
      </c>
      <c r="D305" s="27" t="str">
        <f>IF($A305="","",INDEX('Mis Vencimientos'!$D$2:$AZ$11,INT((ROW()-2)/49)+1,MOD(ROW()-2,49)+1))</f>
        <v/>
      </c>
      <c r="E305" s="28" t="str">
        <f t="shared" ca="1" si="16"/>
        <v/>
      </c>
      <c r="F305" s="26" t="str">
        <f t="shared" ca="1" si="17"/>
        <v/>
      </c>
      <c r="G305" s="26" t="str">
        <f t="shared" si="18"/>
        <v/>
      </c>
      <c r="H305" s="26" t="str">
        <f t="shared" si="19"/>
        <v/>
      </c>
    </row>
    <row r="306" spans="1:8" x14ac:dyDescent="0.25">
      <c r="A306" s="26" t="str">
        <f>IF(INDEX('Mis Vencimientos'!$B$2:$B$11,INT((ROW()-2)/49)+1)="","",INDEX('Mis Vencimientos'!$B$2:$B$11,INT((ROW()-2)/49)+1))</f>
        <v/>
      </c>
      <c r="B306" s="26" t="str">
        <f>IF($A306="","",INDEX('Mis Vencimientos'!$C$2:$C$11,INT((ROW()-2)/49)+1))</f>
        <v/>
      </c>
      <c r="C306" s="26" t="str">
        <f>IF($A306="","",INDEX('Mis Vencimientos'!$D$1:$AZ$1,1,MOD(ROW()-2,49)+1))</f>
        <v/>
      </c>
      <c r="D306" s="27" t="str">
        <f>IF($A306="","",INDEX('Mis Vencimientos'!$D$2:$AZ$11,INT((ROW()-2)/49)+1,MOD(ROW()-2,49)+1))</f>
        <v/>
      </c>
      <c r="E306" s="28" t="str">
        <f t="shared" ca="1" si="16"/>
        <v/>
      </c>
      <c r="F306" s="26" t="str">
        <f t="shared" ca="1" si="17"/>
        <v/>
      </c>
      <c r="G306" s="26" t="str">
        <f t="shared" si="18"/>
        <v/>
      </c>
      <c r="H306" s="26" t="str">
        <f t="shared" si="19"/>
        <v/>
      </c>
    </row>
    <row r="307" spans="1:8" x14ac:dyDescent="0.25">
      <c r="A307" s="26" t="str">
        <f>IF(INDEX('Mis Vencimientos'!$B$2:$B$11,INT((ROW()-2)/49)+1)="","",INDEX('Mis Vencimientos'!$B$2:$B$11,INT((ROW()-2)/49)+1))</f>
        <v/>
      </c>
      <c r="B307" s="26" t="str">
        <f>IF($A307="","",INDEX('Mis Vencimientos'!$C$2:$C$11,INT((ROW()-2)/49)+1))</f>
        <v/>
      </c>
      <c r="C307" s="26" t="str">
        <f>IF($A307="","",INDEX('Mis Vencimientos'!$D$1:$AZ$1,1,MOD(ROW()-2,49)+1))</f>
        <v/>
      </c>
      <c r="D307" s="27" t="str">
        <f>IF($A307="","",INDEX('Mis Vencimientos'!$D$2:$AZ$11,INT((ROW()-2)/49)+1,MOD(ROW()-2,49)+1))</f>
        <v/>
      </c>
      <c r="E307" s="28" t="str">
        <f t="shared" ca="1" si="16"/>
        <v/>
      </c>
      <c r="F307" s="26" t="str">
        <f t="shared" ca="1" si="17"/>
        <v/>
      </c>
      <c r="G307" s="26" t="str">
        <f t="shared" si="18"/>
        <v/>
      </c>
      <c r="H307" s="26" t="str">
        <f t="shared" si="19"/>
        <v/>
      </c>
    </row>
    <row r="308" spans="1:8" x14ac:dyDescent="0.25">
      <c r="A308" s="26" t="str">
        <f>IF(INDEX('Mis Vencimientos'!$B$2:$B$11,INT((ROW()-2)/49)+1)="","",INDEX('Mis Vencimientos'!$B$2:$B$11,INT((ROW()-2)/49)+1))</f>
        <v/>
      </c>
      <c r="B308" s="26" t="str">
        <f>IF($A308="","",INDEX('Mis Vencimientos'!$C$2:$C$11,INT((ROW()-2)/49)+1))</f>
        <v/>
      </c>
      <c r="C308" s="26" t="str">
        <f>IF($A308="","",INDEX('Mis Vencimientos'!$D$1:$AZ$1,1,MOD(ROW()-2,49)+1))</f>
        <v/>
      </c>
      <c r="D308" s="27" t="str">
        <f>IF($A308="","",INDEX('Mis Vencimientos'!$D$2:$AZ$11,INT((ROW()-2)/49)+1,MOD(ROW()-2,49)+1))</f>
        <v/>
      </c>
      <c r="E308" s="28" t="str">
        <f t="shared" ca="1" si="16"/>
        <v/>
      </c>
      <c r="F308" s="26" t="str">
        <f t="shared" ca="1" si="17"/>
        <v/>
      </c>
      <c r="G308" s="26" t="str">
        <f t="shared" si="18"/>
        <v/>
      </c>
      <c r="H308" s="26" t="str">
        <f t="shared" si="19"/>
        <v/>
      </c>
    </row>
    <row r="309" spans="1:8" x14ac:dyDescent="0.25">
      <c r="A309" s="26" t="str">
        <f>IF(INDEX('Mis Vencimientos'!$B$2:$B$11,INT((ROW()-2)/49)+1)="","",INDEX('Mis Vencimientos'!$B$2:$B$11,INT((ROW()-2)/49)+1))</f>
        <v/>
      </c>
      <c r="B309" s="26" t="str">
        <f>IF($A309="","",INDEX('Mis Vencimientos'!$C$2:$C$11,INT((ROW()-2)/49)+1))</f>
        <v/>
      </c>
      <c r="C309" s="26" t="str">
        <f>IF($A309="","",INDEX('Mis Vencimientos'!$D$1:$AZ$1,1,MOD(ROW()-2,49)+1))</f>
        <v/>
      </c>
      <c r="D309" s="27" t="str">
        <f>IF($A309="","",INDEX('Mis Vencimientos'!$D$2:$AZ$11,INT((ROW()-2)/49)+1,MOD(ROW()-2,49)+1))</f>
        <v/>
      </c>
      <c r="E309" s="28" t="str">
        <f t="shared" ca="1" si="16"/>
        <v/>
      </c>
      <c r="F309" s="26" t="str">
        <f t="shared" ca="1" si="17"/>
        <v/>
      </c>
      <c r="G309" s="26" t="str">
        <f t="shared" si="18"/>
        <v/>
      </c>
      <c r="H309" s="26" t="str">
        <f t="shared" si="19"/>
        <v/>
      </c>
    </row>
    <row r="310" spans="1:8" x14ac:dyDescent="0.25">
      <c r="A310" s="26" t="str">
        <f>IF(INDEX('Mis Vencimientos'!$B$2:$B$11,INT((ROW()-2)/49)+1)="","",INDEX('Mis Vencimientos'!$B$2:$B$11,INT((ROW()-2)/49)+1))</f>
        <v/>
      </c>
      <c r="B310" s="26" t="str">
        <f>IF($A310="","",INDEX('Mis Vencimientos'!$C$2:$C$11,INT((ROW()-2)/49)+1))</f>
        <v/>
      </c>
      <c r="C310" s="26" t="str">
        <f>IF($A310="","",INDEX('Mis Vencimientos'!$D$1:$AZ$1,1,MOD(ROW()-2,49)+1))</f>
        <v/>
      </c>
      <c r="D310" s="27" t="str">
        <f>IF($A310="","",INDEX('Mis Vencimientos'!$D$2:$AZ$11,INT((ROW()-2)/49)+1,MOD(ROW()-2,49)+1))</f>
        <v/>
      </c>
      <c r="E310" s="28" t="str">
        <f t="shared" ca="1" si="16"/>
        <v/>
      </c>
      <c r="F310" s="26" t="str">
        <f t="shared" ca="1" si="17"/>
        <v/>
      </c>
      <c r="G310" s="26" t="str">
        <f t="shared" si="18"/>
        <v/>
      </c>
      <c r="H310" s="26" t="str">
        <f t="shared" si="19"/>
        <v/>
      </c>
    </row>
    <row r="311" spans="1:8" x14ac:dyDescent="0.25">
      <c r="A311" s="26" t="str">
        <f>IF(INDEX('Mis Vencimientos'!$B$2:$B$11,INT((ROW()-2)/49)+1)="","",INDEX('Mis Vencimientos'!$B$2:$B$11,INT((ROW()-2)/49)+1))</f>
        <v/>
      </c>
      <c r="B311" s="26" t="str">
        <f>IF($A311="","",INDEX('Mis Vencimientos'!$C$2:$C$11,INT((ROW()-2)/49)+1))</f>
        <v/>
      </c>
      <c r="C311" s="26" t="str">
        <f>IF($A311="","",INDEX('Mis Vencimientos'!$D$1:$AZ$1,1,MOD(ROW()-2,49)+1))</f>
        <v/>
      </c>
      <c r="D311" s="27" t="str">
        <f>IF($A311="","",INDEX('Mis Vencimientos'!$D$2:$AZ$11,INT((ROW()-2)/49)+1,MOD(ROW()-2,49)+1))</f>
        <v/>
      </c>
      <c r="E311" s="28" t="str">
        <f t="shared" ca="1" si="16"/>
        <v/>
      </c>
      <c r="F311" s="26" t="str">
        <f t="shared" ca="1" si="17"/>
        <v/>
      </c>
      <c r="G311" s="26" t="str">
        <f t="shared" si="18"/>
        <v/>
      </c>
      <c r="H311" s="26" t="str">
        <f t="shared" si="19"/>
        <v/>
      </c>
    </row>
    <row r="312" spans="1:8" x14ac:dyDescent="0.25">
      <c r="A312" s="26" t="str">
        <f>IF(INDEX('Mis Vencimientos'!$B$2:$B$11,INT((ROW()-2)/49)+1)="","",INDEX('Mis Vencimientos'!$B$2:$B$11,INT((ROW()-2)/49)+1))</f>
        <v/>
      </c>
      <c r="B312" s="26" t="str">
        <f>IF($A312="","",INDEX('Mis Vencimientos'!$C$2:$C$11,INT((ROW()-2)/49)+1))</f>
        <v/>
      </c>
      <c r="C312" s="26" t="str">
        <f>IF($A312="","",INDEX('Mis Vencimientos'!$D$1:$AZ$1,1,MOD(ROW()-2,49)+1))</f>
        <v/>
      </c>
      <c r="D312" s="27" t="str">
        <f>IF($A312="","",INDEX('Mis Vencimientos'!$D$2:$AZ$11,INT((ROW()-2)/49)+1,MOD(ROW()-2,49)+1))</f>
        <v/>
      </c>
      <c r="E312" s="28" t="str">
        <f t="shared" ca="1" si="16"/>
        <v/>
      </c>
      <c r="F312" s="26" t="str">
        <f t="shared" ca="1" si="17"/>
        <v/>
      </c>
      <c r="G312" s="26" t="str">
        <f t="shared" si="18"/>
        <v/>
      </c>
      <c r="H312" s="26" t="str">
        <f t="shared" si="19"/>
        <v/>
      </c>
    </row>
    <row r="313" spans="1:8" x14ac:dyDescent="0.25">
      <c r="A313" s="26" t="str">
        <f>IF(INDEX('Mis Vencimientos'!$B$2:$B$11,INT((ROW()-2)/49)+1)="","",INDEX('Mis Vencimientos'!$B$2:$B$11,INT((ROW()-2)/49)+1))</f>
        <v/>
      </c>
      <c r="B313" s="26" t="str">
        <f>IF($A313="","",INDEX('Mis Vencimientos'!$C$2:$C$11,INT((ROW()-2)/49)+1))</f>
        <v/>
      </c>
      <c r="C313" s="26" t="str">
        <f>IF($A313="","",INDEX('Mis Vencimientos'!$D$1:$AZ$1,1,MOD(ROW()-2,49)+1))</f>
        <v/>
      </c>
      <c r="D313" s="27" t="str">
        <f>IF($A313="","",INDEX('Mis Vencimientos'!$D$2:$AZ$11,INT((ROW()-2)/49)+1,MOD(ROW()-2,49)+1))</f>
        <v/>
      </c>
      <c r="E313" s="28" t="str">
        <f t="shared" ca="1" si="16"/>
        <v/>
      </c>
      <c r="F313" s="26" t="str">
        <f t="shared" ca="1" si="17"/>
        <v/>
      </c>
      <c r="G313" s="26" t="str">
        <f t="shared" si="18"/>
        <v/>
      </c>
      <c r="H313" s="26" t="str">
        <f t="shared" si="19"/>
        <v/>
      </c>
    </row>
    <row r="314" spans="1:8" x14ac:dyDescent="0.25">
      <c r="A314" s="26" t="str">
        <f>IF(INDEX('Mis Vencimientos'!$B$2:$B$11,INT((ROW()-2)/49)+1)="","",INDEX('Mis Vencimientos'!$B$2:$B$11,INT((ROW()-2)/49)+1))</f>
        <v/>
      </c>
      <c r="B314" s="26" t="str">
        <f>IF($A314="","",INDEX('Mis Vencimientos'!$C$2:$C$11,INT((ROW()-2)/49)+1))</f>
        <v/>
      </c>
      <c r="C314" s="26" t="str">
        <f>IF($A314="","",INDEX('Mis Vencimientos'!$D$1:$AZ$1,1,MOD(ROW()-2,49)+1))</f>
        <v/>
      </c>
      <c r="D314" s="27" t="str">
        <f>IF($A314="","",INDEX('Mis Vencimientos'!$D$2:$AZ$11,INT((ROW()-2)/49)+1,MOD(ROW()-2,49)+1))</f>
        <v/>
      </c>
      <c r="E314" s="28" t="str">
        <f t="shared" ca="1" si="16"/>
        <v/>
      </c>
      <c r="F314" s="26" t="str">
        <f t="shared" ca="1" si="17"/>
        <v/>
      </c>
      <c r="G314" s="26" t="str">
        <f t="shared" si="18"/>
        <v/>
      </c>
      <c r="H314" s="26" t="str">
        <f t="shared" si="19"/>
        <v/>
      </c>
    </row>
    <row r="315" spans="1:8" x14ac:dyDescent="0.25">
      <c r="A315" s="26" t="str">
        <f>IF(INDEX('Mis Vencimientos'!$B$2:$B$11,INT((ROW()-2)/49)+1)="","",INDEX('Mis Vencimientos'!$B$2:$B$11,INT((ROW()-2)/49)+1))</f>
        <v/>
      </c>
      <c r="B315" s="26" t="str">
        <f>IF($A315="","",INDEX('Mis Vencimientos'!$C$2:$C$11,INT((ROW()-2)/49)+1))</f>
        <v/>
      </c>
      <c r="C315" s="26" t="str">
        <f>IF($A315="","",INDEX('Mis Vencimientos'!$D$1:$AZ$1,1,MOD(ROW()-2,49)+1))</f>
        <v/>
      </c>
      <c r="D315" s="27" t="str">
        <f>IF($A315="","",INDEX('Mis Vencimientos'!$D$2:$AZ$11,INT((ROW()-2)/49)+1,MOD(ROW()-2,49)+1))</f>
        <v/>
      </c>
      <c r="E315" s="28" t="str">
        <f t="shared" ca="1" si="16"/>
        <v/>
      </c>
      <c r="F315" s="26" t="str">
        <f t="shared" ca="1" si="17"/>
        <v/>
      </c>
      <c r="G315" s="26" t="str">
        <f t="shared" si="18"/>
        <v/>
      </c>
      <c r="H315" s="26" t="str">
        <f t="shared" si="19"/>
        <v/>
      </c>
    </row>
    <row r="316" spans="1:8" x14ac:dyDescent="0.25">
      <c r="A316" s="26" t="str">
        <f>IF(INDEX('Mis Vencimientos'!$B$2:$B$11,INT((ROW()-2)/49)+1)="","",INDEX('Mis Vencimientos'!$B$2:$B$11,INT((ROW()-2)/49)+1))</f>
        <v/>
      </c>
      <c r="B316" s="26" t="str">
        <f>IF($A316="","",INDEX('Mis Vencimientos'!$C$2:$C$11,INT((ROW()-2)/49)+1))</f>
        <v/>
      </c>
      <c r="C316" s="26" t="str">
        <f>IF($A316="","",INDEX('Mis Vencimientos'!$D$1:$AZ$1,1,MOD(ROW()-2,49)+1))</f>
        <v/>
      </c>
      <c r="D316" s="27" t="str">
        <f>IF($A316="","",INDEX('Mis Vencimientos'!$D$2:$AZ$11,INT((ROW()-2)/49)+1,MOD(ROW()-2,49)+1))</f>
        <v/>
      </c>
      <c r="E316" s="28" t="str">
        <f t="shared" ca="1" si="16"/>
        <v/>
      </c>
      <c r="F316" s="26" t="str">
        <f t="shared" ca="1" si="17"/>
        <v/>
      </c>
      <c r="G316" s="26" t="str">
        <f t="shared" si="18"/>
        <v/>
      </c>
      <c r="H316" s="26" t="str">
        <f t="shared" si="19"/>
        <v/>
      </c>
    </row>
    <row r="317" spans="1:8" x14ac:dyDescent="0.25">
      <c r="A317" s="26" t="str">
        <f>IF(INDEX('Mis Vencimientos'!$B$2:$B$11,INT((ROW()-2)/49)+1)="","",INDEX('Mis Vencimientos'!$B$2:$B$11,INT((ROW()-2)/49)+1))</f>
        <v/>
      </c>
      <c r="B317" s="26" t="str">
        <f>IF($A317="","",INDEX('Mis Vencimientos'!$C$2:$C$11,INT((ROW()-2)/49)+1))</f>
        <v/>
      </c>
      <c r="C317" s="26" t="str">
        <f>IF($A317="","",INDEX('Mis Vencimientos'!$D$1:$AZ$1,1,MOD(ROW()-2,49)+1))</f>
        <v/>
      </c>
      <c r="D317" s="27" t="str">
        <f>IF($A317="","",INDEX('Mis Vencimientos'!$D$2:$AZ$11,INT((ROW()-2)/49)+1,MOD(ROW()-2,49)+1))</f>
        <v/>
      </c>
      <c r="E317" s="28" t="str">
        <f t="shared" ca="1" si="16"/>
        <v/>
      </c>
      <c r="F317" s="26" t="str">
        <f t="shared" ca="1" si="17"/>
        <v/>
      </c>
      <c r="G317" s="26" t="str">
        <f t="shared" si="18"/>
        <v/>
      </c>
      <c r="H317" s="26" t="str">
        <f t="shared" si="19"/>
        <v/>
      </c>
    </row>
    <row r="318" spans="1:8" x14ac:dyDescent="0.25">
      <c r="A318" s="26" t="str">
        <f>IF(INDEX('Mis Vencimientos'!$B$2:$B$11,INT((ROW()-2)/49)+1)="","",INDEX('Mis Vencimientos'!$B$2:$B$11,INT((ROW()-2)/49)+1))</f>
        <v/>
      </c>
      <c r="B318" s="26" t="str">
        <f>IF($A318="","",INDEX('Mis Vencimientos'!$C$2:$C$11,INT((ROW()-2)/49)+1))</f>
        <v/>
      </c>
      <c r="C318" s="26" t="str">
        <f>IF($A318="","",INDEX('Mis Vencimientos'!$D$1:$AZ$1,1,MOD(ROW()-2,49)+1))</f>
        <v/>
      </c>
      <c r="D318" s="27" t="str">
        <f>IF($A318="","",INDEX('Mis Vencimientos'!$D$2:$AZ$11,INT((ROW()-2)/49)+1,MOD(ROW()-2,49)+1))</f>
        <v/>
      </c>
      <c r="E318" s="28" t="str">
        <f t="shared" ca="1" si="16"/>
        <v/>
      </c>
      <c r="F318" s="26" t="str">
        <f t="shared" ca="1" si="17"/>
        <v/>
      </c>
      <c r="G318" s="26" t="str">
        <f t="shared" si="18"/>
        <v/>
      </c>
      <c r="H318" s="26" t="str">
        <f t="shared" si="19"/>
        <v/>
      </c>
    </row>
    <row r="319" spans="1:8" x14ac:dyDescent="0.25">
      <c r="A319" s="26" t="str">
        <f>IF(INDEX('Mis Vencimientos'!$B$2:$B$11,INT((ROW()-2)/49)+1)="","",INDEX('Mis Vencimientos'!$B$2:$B$11,INT((ROW()-2)/49)+1))</f>
        <v/>
      </c>
      <c r="B319" s="26" t="str">
        <f>IF($A319="","",INDEX('Mis Vencimientos'!$C$2:$C$11,INT((ROW()-2)/49)+1))</f>
        <v/>
      </c>
      <c r="C319" s="26" t="str">
        <f>IF($A319="","",INDEX('Mis Vencimientos'!$D$1:$AZ$1,1,MOD(ROW()-2,49)+1))</f>
        <v/>
      </c>
      <c r="D319" s="27" t="str">
        <f>IF($A319="","",INDEX('Mis Vencimientos'!$D$2:$AZ$11,INT((ROW()-2)/49)+1,MOD(ROW()-2,49)+1))</f>
        <v/>
      </c>
      <c r="E319" s="28" t="str">
        <f t="shared" ca="1" si="16"/>
        <v/>
      </c>
      <c r="F319" s="26" t="str">
        <f t="shared" ca="1" si="17"/>
        <v/>
      </c>
      <c r="G319" s="26" t="str">
        <f t="shared" si="18"/>
        <v/>
      </c>
      <c r="H319" s="26" t="str">
        <f t="shared" si="19"/>
        <v/>
      </c>
    </row>
    <row r="320" spans="1:8" x14ac:dyDescent="0.25">
      <c r="A320" s="26" t="str">
        <f>IF(INDEX('Mis Vencimientos'!$B$2:$B$11,INT((ROW()-2)/49)+1)="","",INDEX('Mis Vencimientos'!$B$2:$B$11,INT((ROW()-2)/49)+1))</f>
        <v/>
      </c>
      <c r="B320" s="26" t="str">
        <f>IF($A320="","",INDEX('Mis Vencimientos'!$C$2:$C$11,INT((ROW()-2)/49)+1))</f>
        <v/>
      </c>
      <c r="C320" s="26" t="str">
        <f>IF($A320="","",INDEX('Mis Vencimientos'!$D$1:$AZ$1,1,MOD(ROW()-2,49)+1))</f>
        <v/>
      </c>
      <c r="D320" s="27" t="str">
        <f>IF($A320="","",INDEX('Mis Vencimientos'!$D$2:$AZ$11,INT((ROW()-2)/49)+1,MOD(ROW()-2,49)+1))</f>
        <v/>
      </c>
      <c r="E320" s="28" t="str">
        <f t="shared" ca="1" si="16"/>
        <v/>
      </c>
      <c r="F320" s="26" t="str">
        <f t="shared" ca="1" si="17"/>
        <v/>
      </c>
      <c r="G320" s="26" t="str">
        <f t="shared" si="18"/>
        <v/>
      </c>
      <c r="H320" s="26" t="str">
        <f t="shared" si="19"/>
        <v/>
      </c>
    </row>
    <row r="321" spans="1:8" x14ac:dyDescent="0.25">
      <c r="A321" s="26" t="str">
        <f>IF(INDEX('Mis Vencimientos'!$B$2:$B$11,INT((ROW()-2)/49)+1)="","",INDEX('Mis Vencimientos'!$B$2:$B$11,INT((ROW()-2)/49)+1))</f>
        <v/>
      </c>
      <c r="B321" s="26" t="str">
        <f>IF($A321="","",INDEX('Mis Vencimientos'!$C$2:$C$11,INT((ROW()-2)/49)+1))</f>
        <v/>
      </c>
      <c r="C321" s="26" t="str">
        <f>IF($A321="","",INDEX('Mis Vencimientos'!$D$1:$AZ$1,1,MOD(ROW()-2,49)+1))</f>
        <v/>
      </c>
      <c r="D321" s="27" t="str">
        <f>IF($A321="","",INDEX('Mis Vencimientos'!$D$2:$AZ$11,INT((ROW()-2)/49)+1,MOD(ROW()-2,49)+1))</f>
        <v/>
      </c>
      <c r="E321" s="28" t="str">
        <f t="shared" ca="1" si="16"/>
        <v/>
      </c>
      <c r="F321" s="26" t="str">
        <f t="shared" ca="1" si="17"/>
        <v/>
      </c>
      <c r="G321" s="26" t="str">
        <f t="shared" si="18"/>
        <v/>
      </c>
      <c r="H321" s="26" t="str">
        <f t="shared" si="19"/>
        <v/>
      </c>
    </row>
    <row r="322" spans="1:8" x14ac:dyDescent="0.25">
      <c r="A322" s="26" t="str">
        <f>IF(INDEX('Mis Vencimientos'!$B$2:$B$11,INT((ROW()-2)/49)+1)="","",INDEX('Mis Vencimientos'!$B$2:$B$11,INT((ROW()-2)/49)+1))</f>
        <v/>
      </c>
      <c r="B322" s="26" t="str">
        <f>IF($A322="","",INDEX('Mis Vencimientos'!$C$2:$C$11,INT((ROW()-2)/49)+1))</f>
        <v/>
      </c>
      <c r="C322" s="26" t="str">
        <f>IF($A322="","",INDEX('Mis Vencimientos'!$D$1:$AZ$1,1,MOD(ROW()-2,49)+1))</f>
        <v/>
      </c>
      <c r="D322" s="27" t="str">
        <f>IF($A322="","",INDEX('Mis Vencimientos'!$D$2:$AZ$11,INT((ROW()-2)/49)+1,MOD(ROW()-2,49)+1))</f>
        <v/>
      </c>
      <c r="E322" s="28" t="str">
        <f t="shared" ref="E322:E385" ca="1" si="20">IF($D322="","",$D322-TODAY())</f>
        <v/>
      </c>
      <c r="F322" s="26" t="str">
        <f t="shared" ref="F322:F385" ca="1" si="21">IF($D322="","",IF($D322&lt;TODAY(),"Vencido",IF($D322=TODAY(),"Vence hoy",IF($D322&lt;=TODAY()+5,"≤ 5 días",IF($D322&lt;=TODAY()+15,"≤ 15 días","&gt; 15 días")))))</f>
        <v/>
      </c>
      <c r="G322" s="26" t="str">
        <f t="shared" ref="G322:G385" si="22">IF($C322="","",IF(LEFT($C322,5)="Renta","Renta",IF(LEFT($C322,3)="RST","RST",IF(LEFT($C322,7)="Retefte","Retención",IF(LEFT($C322,3)="IVA","IVA",IF(LEFT($C322,8)="Exógena","Exógena",IF(LEFT($C322,10)="Patrimonio","Patrimonio",IF(LEFT($C322,7)="ReteICA","ReteICA",IF(LEFT($C322,3)="ICA","ICA","Otros")))))))))</f>
        <v/>
      </c>
      <c r="H322" s="26" t="str">
        <f t="shared" ref="H322:H385" si="23">IF($D322="","",CHOOSE(MONTH($D322),"Enero","Febrero","Marzo","Abril","Mayo","Junio","Julio","Agosto","Septiembre","Octubre","Noviembre","Diciembre"))</f>
        <v/>
      </c>
    </row>
    <row r="323" spans="1:8" x14ac:dyDescent="0.25">
      <c r="A323" s="26" t="str">
        <f>IF(INDEX('Mis Vencimientos'!$B$2:$B$11,INT((ROW()-2)/49)+1)="","",INDEX('Mis Vencimientos'!$B$2:$B$11,INT((ROW()-2)/49)+1))</f>
        <v/>
      </c>
      <c r="B323" s="26" t="str">
        <f>IF($A323="","",INDEX('Mis Vencimientos'!$C$2:$C$11,INT((ROW()-2)/49)+1))</f>
        <v/>
      </c>
      <c r="C323" s="26" t="str">
        <f>IF($A323="","",INDEX('Mis Vencimientos'!$D$1:$AZ$1,1,MOD(ROW()-2,49)+1))</f>
        <v/>
      </c>
      <c r="D323" s="27" t="str">
        <f>IF($A323="","",INDEX('Mis Vencimientos'!$D$2:$AZ$11,INT((ROW()-2)/49)+1,MOD(ROW()-2,49)+1))</f>
        <v/>
      </c>
      <c r="E323" s="28" t="str">
        <f t="shared" ca="1" si="20"/>
        <v/>
      </c>
      <c r="F323" s="26" t="str">
        <f t="shared" ca="1" si="21"/>
        <v/>
      </c>
      <c r="G323" s="26" t="str">
        <f t="shared" si="22"/>
        <v/>
      </c>
      <c r="H323" s="26" t="str">
        <f t="shared" si="23"/>
        <v/>
      </c>
    </row>
    <row r="324" spans="1:8" x14ac:dyDescent="0.25">
      <c r="A324" s="26" t="str">
        <f>IF(INDEX('Mis Vencimientos'!$B$2:$B$11,INT((ROW()-2)/49)+1)="","",INDEX('Mis Vencimientos'!$B$2:$B$11,INT((ROW()-2)/49)+1))</f>
        <v/>
      </c>
      <c r="B324" s="26" t="str">
        <f>IF($A324="","",INDEX('Mis Vencimientos'!$C$2:$C$11,INT((ROW()-2)/49)+1))</f>
        <v/>
      </c>
      <c r="C324" s="26" t="str">
        <f>IF($A324="","",INDEX('Mis Vencimientos'!$D$1:$AZ$1,1,MOD(ROW()-2,49)+1))</f>
        <v/>
      </c>
      <c r="D324" s="27" t="str">
        <f>IF($A324="","",INDEX('Mis Vencimientos'!$D$2:$AZ$11,INT((ROW()-2)/49)+1,MOD(ROW()-2,49)+1))</f>
        <v/>
      </c>
      <c r="E324" s="28" t="str">
        <f t="shared" ca="1" si="20"/>
        <v/>
      </c>
      <c r="F324" s="26" t="str">
        <f t="shared" ca="1" si="21"/>
        <v/>
      </c>
      <c r="G324" s="26" t="str">
        <f t="shared" si="22"/>
        <v/>
      </c>
      <c r="H324" s="26" t="str">
        <f t="shared" si="23"/>
        <v/>
      </c>
    </row>
    <row r="325" spans="1:8" x14ac:dyDescent="0.25">
      <c r="A325" s="26" t="str">
        <f>IF(INDEX('Mis Vencimientos'!$B$2:$B$11,INT((ROW()-2)/49)+1)="","",INDEX('Mis Vencimientos'!$B$2:$B$11,INT((ROW()-2)/49)+1))</f>
        <v/>
      </c>
      <c r="B325" s="26" t="str">
        <f>IF($A325="","",INDEX('Mis Vencimientos'!$C$2:$C$11,INT((ROW()-2)/49)+1))</f>
        <v/>
      </c>
      <c r="C325" s="26" t="str">
        <f>IF($A325="","",INDEX('Mis Vencimientos'!$D$1:$AZ$1,1,MOD(ROW()-2,49)+1))</f>
        <v/>
      </c>
      <c r="D325" s="27" t="str">
        <f>IF($A325="","",INDEX('Mis Vencimientos'!$D$2:$AZ$11,INT((ROW()-2)/49)+1,MOD(ROW()-2,49)+1))</f>
        <v/>
      </c>
      <c r="E325" s="28" t="str">
        <f t="shared" ca="1" si="20"/>
        <v/>
      </c>
      <c r="F325" s="26" t="str">
        <f t="shared" ca="1" si="21"/>
        <v/>
      </c>
      <c r="G325" s="26" t="str">
        <f t="shared" si="22"/>
        <v/>
      </c>
      <c r="H325" s="26" t="str">
        <f t="shared" si="23"/>
        <v/>
      </c>
    </row>
    <row r="326" spans="1:8" x14ac:dyDescent="0.25">
      <c r="A326" s="26" t="str">
        <f>IF(INDEX('Mis Vencimientos'!$B$2:$B$11,INT((ROW()-2)/49)+1)="","",INDEX('Mis Vencimientos'!$B$2:$B$11,INT((ROW()-2)/49)+1))</f>
        <v/>
      </c>
      <c r="B326" s="26" t="str">
        <f>IF($A326="","",INDEX('Mis Vencimientos'!$C$2:$C$11,INT((ROW()-2)/49)+1))</f>
        <v/>
      </c>
      <c r="C326" s="26" t="str">
        <f>IF($A326="","",INDEX('Mis Vencimientos'!$D$1:$AZ$1,1,MOD(ROW()-2,49)+1))</f>
        <v/>
      </c>
      <c r="D326" s="27" t="str">
        <f>IF($A326="","",INDEX('Mis Vencimientos'!$D$2:$AZ$11,INT((ROW()-2)/49)+1,MOD(ROW()-2,49)+1))</f>
        <v/>
      </c>
      <c r="E326" s="28" t="str">
        <f t="shared" ca="1" si="20"/>
        <v/>
      </c>
      <c r="F326" s="26" t="str">
        <f t="shared" ca="1" si="21"/>
        <v/>
      </c>
      <c r="G326" s="26" t="str">
        <f t="shared" si="22"/>
        <v/>
      </c>
      <c r="H326" s="26" t="str">
        <f t="shared" si="23"/>
        <v/>
      </c>
    </row>
    <row r="327" spans="1:8" x14ac:dyDescent="0.25">
      <c r="A327" s="26" t="str">
        <f>IF(INDEX('Mis Vencimientos'!$B$2:$B$11,INT((ROW()-2)/49)+1)="","",INDEX('Mis Vencimientos'!$B$2:$B$11,INT((ROW()-2)/49)+1))</f>
        <v/>
      </c>
      <c r="B327" s="26" t="str">
        <f>IF($A327="","",INDEX('Mis Vencimientos'!$C$2:$C$11,INT((ROW()-2)/49)+1))</f>
        <v/>
      </c>
      <c r="C327" s="26" t="str">
        <f>IF($A327="","",INDEX('Mis Vencimientos'!$D$1:$AZ$1,1,MOD(ROW()-2,49)+1))</f>
        <v/>
      </c>
      <c r="D327" s="27" t="str">
        <f>IF($A327="","",INDEX('Mis Vencimientos'!$D$2:$AZ$11,INT((ROW()-2)/49)+1,MOD(ROW()-2,49)+1))</f>
        <v/>
      </c>
      <c r="E327" s="28" t="str">
        <f t="shared" ca="1" si="20"/>
        <v/>
      </c>
      <c r="F327" s="26" t="str">
        <f t="shared" ca="1" si="21"/>
        <v/>
      </c>
      <c r="G327" s="26" t="str">
        <f t="shared" si="22"/>
        <v/>
      </c>
      <c r="H327" s="26" t="str">
        <f t="shared" si="23"/>
        <v/>
      </c>
    </row>
    <row r="328" spans="1:8" x14ac:dyDescent="0.25">
      <c r="A328" s="26" t="str">
        <f>IF(INDEX('Mis Vencimientos'!$B$2:$B$11,INT((ROW()-2)/49)+1)="","",INDEX('Mis Vencimientos'!$B$2:$B$11,INT((ROW()-2)/49)+1))</f>
        <v/>
      </c>
      <c r="B328" s="26" t="str">
        <f>IF($A328="","",INDEX('Mis Vencimientos'!$C$2:$C$11,INT((ROW()-2)/49)+1))</f>
        <v/>
      </c>
      <c r="C328" s="26" t="str">
        <f>IF($A328="","",INDEX('Mis Vencimientos'!$D$1:$AZ$1,1,MOD(ROW()-2,49)+1))</f>
        <v/>
      </c>
      <c r="D328" s="27" t="str">
        <f>IF($A328="","",INDEX('Mis Vencimientos'!$D$2:$AZ$11,INT((ROW()-2)/49)+1,MOD(ROW()-2,49)+1))</f>
        <v/>
      </c>
      <c r="E328" s="28" t="str">
        <f t="shared" ca="1" si="20"/>
        <v/>
      </c>
      <c r="F328" s="26" t="str">
        <f t="shared" ca="1" si="21"/>
        <v/>
      </c>
      <c r="G328" s="26" t="str">
        <f t="shared" si="22"/>
        <v/>
      </c>
      <c r="H328" s="26" t="str">
        <f t="shared" si="23"/>
        <v/>
      </c>
    </row>
    <row r="329" spans="1:8" x14ac:dyDescent="0.25">
      <c r="A329" s="26" t="str">
        <f>IF(INDEX('Mis Vencimientos'!$B$2:$B$11,INT((ROW()-2)/49)+1)="","",INDEX('Mis Vencimientos'!$B$2:$B$11,INT((ROW()-2)/49)+1))</f>
        <v/>
      </c>
      <c r="B329" s="26" t="str">
        <f>IF($A329="","",INDEX('Mis Vencimientos'!$C$2:$C$11,INT((ROW()-2)/49)+1))</f>
        <v/>
      </c>
      <c r="C329" s="26" t="str">
        <f>IF($A329="","",INDEX('Mis Vencimientos'!$D$1:$AZ$1,1,MOD(ROW()-2,49)+1))</f>
        <v/>
      </c>
      <c r="D329" s="27" t="str">
        <f>IF($A329="","",INDEX('Mis Vencimientos'!$D$2:$AZ$11,INT((ROW()-2)/49)+1,MOD(ROW()-2,49)+1))</f>
        <v/>
      </c>
      <c r="E329" s="28" t="str">
        <f t="shared" ca="1" si="20"/>
        <v/>
      </c>
      <c r="F329" s="26" t="str">
        <f t="shared" ca="1" si="21"/>
        <v/>
      </c>
      <c r="G329" s="26" t="str">
        <f t="shared" si="22"/>
        <v/>
      </c>
      <c r="H329" s="26" t="str">
        <f t="shared" si="23"/>
        <v/>
      </c>
    </row>
    <row r="330" spans="1:8" x14ac:dyDescent="0.25">
      <c r="A330" s="26" t="str">
        <f>IF(INDEX('Mis Vencimientos'!$B$2:$B$11,INT((ROW()-2)/49)+1)="","",INDEX('Mis Vencimientos'!$B$2:$B$11,INT((ROW()-2)/49)+1))</f>
        <v/>
      </c>
      <c r="B330" s="26" t="str">
        <f>IF($A330="","",INDEX('Mis Vencimientos'!$C$2:$C$11,INT((ROW()-2)/49)+1))</f>
        <v/>
      </c>
      <c r="C330" s="26" t="str">
        <f>IF($A330="","",INDEX('Mis Vencimientos'!$D$1:$AZ$1,1,MOD(ROW()-2,49)+1))</f>
        <v/>
      </c>
      <c r="D330" s="27" t="str">
        <f>IF($A330="","",INDEX('Mis Vencimientos'!$D$2:$AZ$11,INT((ROW()-2)/49)+1,MOD(ROW()-2,49)+1))</f>
        <v/>
      </c>
      <c r="E330" s="28" t="str">
        <f t="shared" ca="1" si="20"/>
        <v/>
      </c>
      <c r="F330" s="26" t="str">
        <f t="shared" ca="1" si="21"/>
        <v/>
      </c>
      <c r="G330" s="26" t="str">
        <f t="shared" si="22"/>
        <v/>
      </c>
      <c r="H330" s="26" t="str">
        <f t="shared" si="23"/>
        <v/>
      </c>
    </row>
    <row r="331" spans="1:8" x14ac:dyDescent="0.25">
      <c r="A331" s="26" t="str">
        <f>IF(INDEX('Mis Vencimientos'!$B$2:$B$11,INT((ROW()-2)/49)+1)="","",INDEX('Mis Vencimientos'!$B$2:$B$11,INT((ROW()-2)/49)+1))</f>
        <v/>
      </c>
      <c r="B331" s="26" t="str">
        <f>IF($A331="","",INDEX('Mis Vencimientos'!$C$2:$C$11,INT((ROW()-2)/49)+1))</f>
        <v/>
      </c>
      <c r="C331" s="26" t="str">
        <f>IF($A331="","",INDEX('Mis Vencimientos'!$D$1:$AZ$1,1,MOD(ROW()-2,49)+1))</f>
        <v/>
      </c>
      <c r="D331" s="27" t="str">
        <f>IF($A331="","",INDEX('Mis Vencimientos'!$D$2:$AZ$11,INT((ROW()-2)/49)+1,MOD(ROW()-2,49)+1))</f>
        <v/>
      </c>
      <c r="E331" s="28" t="str">
        <f t="shared" ca="1" si="20"/>
        <v/>
      </c>
      <c r="F331" s="26" t="str">
        <f t="shared" ca="1" si="21"/>
        <v/>
      </c>
      <c r="G331" s="26" t="str">
        <f t="shared" si="22"/>
        <v/>
      </c>
      <c r="H331" s="26" t="str">
        <f t="shared" si="23"/>
        <v/>
      </c>
    </row>
    <row r="332" spans="1:8" x14ac:dyDescent="0.25">
      <c r="A332" s="26" t="str">
        <f>IF(INDEX('Mis Vencimientos'!$B$2:$B$11,INT((ROW()-2)/49)+1)="","",INDEX('Mis Vencimientos'!$B$2:$B$11,INT((ROW()-2)/49)+1))</f>
        <v/>
      </c>
      <c r="B332" s="26" t="str">
        <f>IF($A332="","",INDEX('Mis Vencimientos'!$C$2:$C$11,INT((ROW()-2)/49)+1))</f>
        <v/>
      </c>
      <c r="C332" s="26" t="str">
        <f>IF($A332="","",INDEX('Mis Vencimientos'!$D$1:$AZ$1,1,MOD(ROW()-2,49)+1))</f>
        <v/>
      </c>
      <c r="D332" s="27" t="str">
        <f>IF($A332="","",INDEX('Mis Vencimientos'!$D$2:$AZ$11,INT((ROW()-2)/49)+1,MOD(ROW()-2,49)+1))</f>
        <v/>
      </c>
      <c r="E332" s="28" t="str">
        <f t="shared" ca="1" si="20"/>
        <v/>
      </c>
      <c r="F332" s="26" t="str">
        <f t="shared" ca="1" si="21"/>
        <v/>
      </c>
      <c r="G332" s="26" t="str">
        <f t="shared" si="22"/>
        <v/>
      </c>
      <c r="H332" s="26" t="str">
        <f t="shared" si="23"/>
        <v/>
      </c>
    </row>
    <row r="333" spans="1:8" x14ac:dyDescent="0.25">
      <c r="A333" s="26" t="str">
        <f>IF(INDEX('Mis Vencimientos'!$B$2:$B$11,INT((ROW()-2)/49)+1)="","",INDEX('Mis Vencimientos'!$B$2:$B$11,INT((ROW()-2)/49)+1))</f>
        <v/>
      </c>
      <c r="B333" s="26" t="str">
        <f>IF($A333="","",INDEX('Mis Vencimientos'!$C$2:$C$11,INT((ROW()-2)/49)+1))</f>
        <v/>
      </c>
      <c r="C333" s="26" t="str">
        <f>IF($A333="","",INDEX('Mis Vencimientos'!$D$1:$AZ$1,1,MOD(ROW()-2,49)+1))</f>
        <v/>
      </c>
      <c r="D333" s="27" t="str">
        <f>IF($A333="","",INDEX('Mis Vencimientos'!$D$2:$AZ$11,INT((ROW()-2)/49)+1,MOD(ROW()-2,49)+1))</f>
        <v/>
      </c>
      <c r="E333" s="28" t="str">
        <f t="shared" ca="1" si="20"/>
        <v/>
      </c>
      <c r="F333" s="26" t="str">
        <f t="shared" ca="1" si="21"/>
        <v/>
      </c>
      <c r="G333" s="26" t="str">
        <f t="shared" si="22"/>
        <v/>
      </c>
      <c r="H333" s="26" t="str">
        <f t="shared" si="23"/>
        <v/>
      </c>
    </row>
    <row r="334" spans="1:8" x14ac:dyDescent="0.25">
      <c r="A334" s="26" t="str">
        <f>IF(INDEX('Mis Vencimientos'!$B$2:$B$11,INT((ROW()-2)/49)+1)="","",INDEX('Mis Vencimientos'!$B$2:$B$11,INT((ROW()-2)/49)+1))</f>
        <v/>
      </c>
      <c r="B334" s="26" t="str">
        <f>IF($A334="","",INDEX('Mis Vencimientos'!$C$2:$C$11,INT((ROW()-2)/49)+1))</f>
        <v/>
      </c>
      <c r="C334" s="26" t="str">
        <f>IF($A334="","",INDEX('Mis Vencimientos'!$D$1:$AZ$1,1,MOD(ROW()-2,49)+1))</f>
        <v/>
      </c>
      <c r="D334" s="27" t="str">
        <f>IF($A334="","",INDEX('Mis Vencimientos'!$D$2:$AZ$11,INT((ROW()-2)/49)+1,MOD(ROW()-2,49)+1))</f>
        <v/>
      </c>
      <c r="E334" s="28" t="str">
        <f t="shared" ca="1" si="20"/>
        <v/>
      </c>
      <c r="F334" s="26" t="str">
        <f t="shared" ca="1" si="21"/>
        <v/>
      </c>
      <c r="G334" s="26" t="str">
        <f t="shared" si="22"/>
        <v/>
      </c>
      <c r="H334" s="26" t="str">
        <f t="shared" si="23"/>
        <v/>
      </c>
    </row>
    <row r="335" spans="1:8" x14ac:dyDescent="0.25">
      <c r="A335" s="26" t="str">
        <f>IF(INDEX('Mis Vencimientos'!$B$2:$B$11,INT((ROW()-2)/49)+1)="","",INDEX('Mis Vencimientos'!$B$2:$B$11,INT((ROW()-2)/49)+1))</f>
        <v/>
      </c>
      <c r="B335" s="26" t="str">
        <f>IF($A335="","",INDEX('Mis Vencimientos'!$C$2:$C$11,INT((ROW()-2)/49)+1))</f>
        <v/>
      </c>
      <c r="C335" s="26" t="str">
        <f>IF($A335="","",INDEX('Mis Vencimientos'!$D$1:$AZ$1,1,MOD(ROW()-2,49)+1))</f>
        <v/>
      </c>
      <c r="D335" s="27" t="str">
        <f>IF($A335="","",INDEX('Mis Vencimientos'!$D$2:$AZ$11,INT((ROW()-2)/49)+1,MOD(ROW()-2,49)+1))</f>
        <v/>
      </c>
      <c r="E335" s="28" t="str">
        <f t="shared" ca="1" si="20"/>
        <v/>
      </c>
      <c r="F335" s="26" t="str">
        <f t="shared" ca="1" si="21"/>
        <v/>
      </c>
      <c r="G335" s="26" t="str">
        <f t="shared" si="22"/>
        <v/>
      </c>
      <c r="H335" s="26" t="str">
        <f t="shared" si="23"/>
        <v/>
      </c>
    </row>
    <row r="336" spans="1:8" x14ac:dyDescent="0.25">
      <c r="A336" s="26" t="str">
        <f>IF(INDEX('Mis Vencimientos'!$B$2:$B$11,INT((ROW()-2)/49)+1)="","",INDEX('Mis Vencimientos'!$B$2:$B$11,INT((ROW()-2)/49)+1))</f>
        <v/>
      </c>
      <c r="B336" s="26" t="str">
        <f>IF($A336="","",INDEX('Mis Vencimientos'!$C$2:$C$11,INT((ROW()-2)/49)+1))</f>
        <v/>
      </c>
      <c r="C336" s="26" t="str">
        <f>IF($A336="","",INDEX('Mis Vencimientos'!$D$1:$AZ$1,1,MOD(ROW()-2,49)+1))</f>
        <v/>
      </c>
      <c r="D336" s="27" t="str">
        <f>IF($A336="","",INDEX('Mis Vencimientos'!$D$2:$AZ$11,INT((ROW()-2)/49)+1,MOD(ROW()-2,49)+1))</f>
        <v/>
      </c>
      <c r="E336" s="28" t="str">
        <f t="shared" ca="1" si="20"/>
        <v/>
      </c>
      <c r="F336" s="26" t="str">
        <f t="shared" ca="1" si="21"/>
        <v/>
      </c>
      <c r="G336" s="26" t="str">
        <f t="shared" si="22"/>
        <v/>
      </c>
      <c r="H336" s="26" t="str">
        <f t="shared" si="23"/>
        <v/>
      </c>
    </row>
    <row r="337" spans="1:8" x14ac:dyDescent="0.25">
      <c r="A337" s="26" t="str">
        <f>IF(INDEX('Mis Vencimientos'!$B$2:$B$11,INT((ROW()-2)/49)+1)="","",INDEX('Mis Vencimientos'!$B$2:$B$11,INT((ROW()-2)/49)+1))</f>
        <v/>
      </c>
      <c r="B337" s="26" t="str">
        <f>IF($A337="","",INDEX('Mis Vencimientos'!$C$2:$C$11,INT((ROW()-2)/49)+1))</f>
        <v/>
      </c>
      <c r="C337" s="26" t="str">
        <f>IF($A337="","",INDEX('Mis Vencimientos'!$D$1:$AZ$1,1,MOD(ROW()-2,49)+1))</f>
        <v/>
      </c>
      <c r="D337" s="27" t="str">
        <f>IF($A337="","",INDEX('Mis Vencimientos'!$D$2:$AZ$11,INT((ROW()-2)/49)+1,MOD(ROW()-2,49)+1))</f>
        <v/>
      </c>
      <c r="E337" s="28" t="str">
        <f t="shared" ca="1" si="20"/>
        <v/>
      </c>
      <c r="F337" s="26" t="str">
        <f t="shared" ca="1" si="21"/>
        <v/>
      </c>
      <c r="G337" s="26" t="str">
        <f t="shared" si="22"/>
        <v/>
      </c>
      <c r="H337" s="26" t="str">
        <f t="shared" si="23"/>
        <v/>
      </c>
    </row>
    <row r="338" spans="1:8" x14ac:dyDescent="0.25">
      <c r="A338" s="26" t="str">
        <f>IF(INDEX('Mis Vencimientos'!$B$2:$B$11,INT((ROW()-2)/49)+1)="","",INDEX('Mis Vencimientos'!$B$2:$B$11,INT((ROW()-2)/49)+1))</f>
        <v/>
      </c>
      <c r="B338" s="26" t="str">
        <f>IF($A338="","",INDEX('Mis Vencimientos'!$C$2:$C$11,INT((ROW()-2)/49)+1))</f>
        <v/>
      </c>
      <c r="C338" s="26" t="str">
        <f>IF($A338="","",INDEX('Mis Vencimientos'!$D$1:$AZ$1,1,MOD(ROW()-2,49)+1))</f>
        <v/>
      </c>
      <c r="D338" s="27" t="str">
        <f>IF($A338="","",INDEX('Mis Vencimientos'!$D$2:$AZ$11,INT((ROW()-2)/49)+1,MOD(ROW()-2,49)+1))</f>
        <v/>
      </c>
      <c r="E338" s="28" t="str">
        <f t="shared" ca="1" si="20"/>
        <v/>
      </c>
      <c r="F338" s="26" t="str">
        <f t="shared" ca="1" si="21"/>
        <v/>
      </c>
      <c r="G338" s="26" t="str">
        <f t="shared" si="22"/>
        <v/>
      </c>
      <c r="H338" s="26" t="str">
        <f t="shared" si="23"/>
        <v/>
      </c>
    </row>
    <row r="339" spans="1:8" x14ac:dyDescent="0.25">
      <c r="A339" s="26" t="str">
        <f>IF(INDEX('Mis Vencimientos'!$B$2:$B$11,INT((ROW()-2)/49)+1)="","",INDEX('Mis Vencimientos'!$B$2:$B$11,INT((ROW()-2)/49)+1))</f>
        <v/>
      </c>
      <c r="B339" s="26" t="str">
        <f>IF($A339="","",INDEX('Mis Vencimientos'!$C$2:$C$11,INT((ROW()-2)/49)+1))</f>
        <v/>
      </c>
      <c r="C339" s="26" t="str">
        <f>IF($A339="","",INDEX('Mis Vencimientos'!$D$1:$AZ$1,1,MOD(ROW()-2,49)+1))</f>
        <v/>
      </c>
      <c r="D339" s="27" t="str">
        <f>IF($A339="","",INDEX('Mis Vencimientos'!$D$2:$AZ$11,INT((ROW()-2)/49)+1,MOD(ROW()-2,49)+1))</f>
        <v/>
      </c>
      <c r="E339" s="28" t="str">
        <f t="shared" ca="1" si="20"/>
        <v/>
      </c>
      <c r="F339" s="26" t="str">
        <f t="shared" ca="1" si="21"/>
        <v/>
      </c>
      <c r="G339" s="26" t="str">
        <f t="shared" si="22"/>
        <v/>
      </c>
      <c r="H339" s="26" t="str">
        <f t="shared" si="23"/>
        <v/>
      </c>
    </row>
    <row r="340" spans="1:8" x14ac:dyDescent="0.25">
      <c r="A340" s="26" t="str">
        <f>IF(INDEX('Mis Vencimientos'!$B$2:$B$11,INT((ROW()-2)/49)+1)="","",INDEX('Mis Vencimientos'!$B$2:$B$11,INT((ROW()-2)/49)+1))</f>
        <v/>
      </c>
      <c r="B340" s="26" t="str">
        <f>IF($A340="","",INDEX('Mis Vencimientos'!$C$2:$C$11,INT((ROW()-2)/49)+1))</f>
        <v/>
      </c>
      <c r="C340" s="26" t="str">
        <f>IF($A340="","",INDEX('Mis Vencimientos'!$D$1:$AZ$1,1,MOD(ROW()-2,49)+1))</f>
        <v/>
      </c>
      <c r="D340" s="27" t="str">
        <f>IF($A340="","",INDEX('Mis Vencimientos'!$D$2:$AZ$11,INT((ROW()-2)/49)+1,MOD(ROW()-2,49)+1))</f>
        <v/>
      </c>
      <c r="E340" s="28" t="str">
        <f t="shared" ca="1" si="20"/>
        <v/>
      </c>
      <c r="F340" s="26" t="str">
        <f t="shared" ca="1" si="21"/>
        <v/>
      </c>
      <c r="G340" s="26" t="str">
        <f t="shared" si="22"/>
        <v/>
      </c>
      <c r="H340" s="26" t="str">
        <f t="shared" si="23"/>
        <v/>
      </c>
    </row>
    <row r="341" spans="1:8" x14ac:dyDescent="0.25">
      <c r="A341" s="26" t="str">
        <f>IF(INDEX('Mis Vencimientos'!$B$2:$B$11,INT((ROW()-2)/49)+1)="","",INDEX('Mis Vencimientos'!$B$2:$B$11,INT((ROW()-2)/49)+1))</f>
        <v/>
      </c>
      <c r="B341" s="26" t="str">
        <f>IF($A341="","",INDEX('Mis Vencimientos'!$C$2:$C$11,INT((ROW()-2)/49)+1))</f>
        <v/>
      </c>
      <c r="C341" s="26" t="str">
        <f>IF($A341="","",INDEX('Mis Vencimientos'!$D$1:$AZ$1,1,MOD(ROW()-2,49)+1))</f>
        <v/>
      </c>
      <c r="D341" s="27" t="str">
        <f>IF($A341="","",INDEX('Mis Vencimientos'!$D$2:$AZ$11,INT((ROW()-2)/49)+1,MOD(ROW()-2,49)+1))</f>
        <v/>
      </c>
      <c r="E341" s="28" t="str">
        <f t="shared" ca="1" si="20"/>
        <v/>
      </c>
      <c r="F341" s="26" t="str">
        <f t="shared" ca="1" si="21"/>
        <v/>
      </c>
      <c r="G341" s="26" t="str">
        <f t="shared" si="22"/>
        <v/>
      </c>
      <c r="H341" s="26" t="str">
        <f t="shared" si="23"/>
        <v/>
      </c>
    </row>
    <row r="342" spans="1:8" x14ac:dyDescent="0.25">
      <c r="A342" s="26" t="str">
        <f>IF(INDEX('Mis Vencimientos'!$B$2:$B$11,INT((ROW()-2)/49)+1)="","",INDEX('Mis Vencimientos'!$B$2:$B$11,INT((ROW()-2)/49)+1))</f>
        <v/>
      </c>
      <c r="B342" s="26" t="str">
        <f>IF($A342="","",INDEX('Mis Vencimientos'!$C$2:$C$11,INT((ROW()-2)/49)+1))</f>
        <v/>
      </c>
      <c r="C342" s="26" t="str">
        <f>IF($A342="","",INDEX('Mis Vencimientos'!$D$1:$AZ$1,1,MOD(ROW()-2,49)+1))</f>
        <v/>
      </c>
      <c r="D342" s="27" t="str">
        <f>IF($A342="","",INDEX('Mis Vencimientos'!$D$2:$AZ$11,INT((ROW()-2)/49)+1,MOD(ROW()-2,49)+1))</f>
        <v/>
      </c>
      <c r="E342" s="28" t="str">
        <f t="shared" ca="1" si="20"/>
        <v/>
      </c>
      <c r="F342" s="26" t="str">
        <f t="shared" ca="1" si="21"/>
        <v/>
      </c>
      <c r="G342" s="26" t="str">
        <f t="shared" si="22"/>
        <v/>
      </c>
      <c r="H342" s="26" t="str">
        <f t="shared" si="23"/>
        <v/>
      </c>
    </row>
    <row r="343" spans="1:8" x14ac:dyDescent="0.25">
      <c r="A343" s="26" t="str">
        <f>IF(INDEX('Mis Vencimientos'!$B$2:$B$11,INT((ROW()-2)/49)+1)="","",INDEX('Mis Vencimientos'!$B$2:$B$11,INT((ROW()-2)/49)+1))</f>
        <v/>
      </c>
      <c r="B343" s="26" t="str">
        <f>IF($A343="","",INDEX('Mis Vencimientos'!$C$2:$C$11,INT((ROW()-2)/49)+1))</f>
        <v/>
      </c>
      <c r="C343" s="26" t="str">
        <f>IF($A343="","",INDEX('Mis Vencimientos'!$D$1:$AZ$1,1,MOD(ROW()-2,49)+1))</f>
        <v/>
      </c>
      <c r="D343" s="27" t="str">
        <f>IF($A343="","",INDEX('Mis Vencimientos'!$D$2:$AZ$11,INT((ROW()-2)/49)+1,MOD(ROW()-2,49)+1))</f>
        <v/>
      </c>
      <c r="E343" s="28" t="str">
        <f t="shared" ca="1" si="20"/>
        <v/>
      </c>
      <c r="F343" s="26" t="str">
        <f t="shared" ca="1" si="21"/>
        <v/>
      </c>
      <c r="G343" s="26" t="str">
        <f t="shared" si="22"/>
        <v/>
      </c>
      <c r="H343" s="26" t="str">
        <f t="shared" si="23"/>
        <v/>
      </c>
    </row>
    <row r="344" spans="1:8" x14ac:dyDescent="0.25">
      <c r="A344" s="26" t="str">
        <f>IF(INDEX('Mis Vencimientos'!$B$2:$B$11,INT((ROW()-2)/49)+1)="","",INDEX('Mis Vencimientos'!$B$2:$B$11,INT((ROW()-2)/49)+1))</f>
        <v/>
      </c>
      <c r="B344" s="26" t="str">
        <f>IF($A344="","",INDEX('Mis Vencimientos'!$C$2:$C$11,INT((ROW()-2)/49)+1))</f>
        <v/>
      </c>
      <c r="C344" s="26" t="str">
        <f>IF($A344="","",INDEX('Mis Vencimientos'!$D$1:$AZ$1,1,MOD(ROW()-2,49)+1))</f>
        <v/>
      </c>
      <c r="D344" s="27" t="str">
        <f>IF($A344="","",INDEX('Mis Vencimientos'!$D$2:$AZ$11,INT((ROW()-2)/49)+1,MOD(ROW()-2,49)+1))</f>
        <v/>
      </c>
      <c r="E344" s="28" t="str">
        <f t="shared" ca="1" si="20"/>
        <v/>
      </c>
      <c r="F344" s="26" t="str">
        <f t="shared" ca="1" si="21"/>
        <v/>
      </c>
      <c r="G344" s="26" t="str">
        <f t="shared" si="22"/>
        <v/>
      </c>
      <c r="H344" s="26" t="str">
        <f t="shared" si="23"/>
        <v/>
      </c>
    </row>
    <row r="345" spans="1:8" x14ac:dyDescent="0.25">
      <c r="A345" s="26" t="str">
        <f>IF(INDEX('Mis Vencimientos'!$B$2:$B$11,INT((ROW()-2)/49)+1)="","",INDEX('Mis Vencimientos'!$B$2:$B$11,INT((ROW()-2)/49)+1))</f>
        <v/>
      </c>
      <c r="B345" s="26" t="str">
        <f>IF($A345="","",INDEX('Mis Vencimientos'!$C$2:$C$11,INT((ROW()-2)/49)+1))</f>
        <v/>
      </c>
      <c r="C345" s="26" t="str">
        <f>IF($A345="","",INDEX('Mis Vencimientos'!$D$1:$AZ$1,1,MOD(ROW()-2,49)+1))</f>
        <v/>
      </c>
      <c r="D345" s="27" t="str">
        <f>IF($A345="","",INDEX('Mis Vencimientos'!$D$2:$AZ$11,INT((ROW()-2)/49)+1,MOD(ROW()-2,49)+1))</f>
        <v/>
      </c>
      <c r="E345" s="28" t="str">
        <f t="shared" ca="1" si="20"/>
        <v/>
      </c>
      <c r="F345" s="26" t="str">
        <f t="shared" ca="1" si="21"/>
        <v/>
      </c>
      <c r="G345" s="26" t="str">
        <f t="shared" si="22"/>
        <v/>
      </c>
      <c r="H345" s="26" t="str">
        <f t="shared" si="23"/>
        <v/>
      </c>
    </row>
    <row r="346" spans="1:8" x14ac:dyDescent="0.25">
      <c r="A346" s="26" t="str">
        <f>IF(INDEX('Mis Vencimientos'!$B$2:$B$11,INT((ROW()-2)/49)+1)="","",INDEX('Mis Vencimientos'!$B$2:$B$11,INT((ROW()-2)/49)+1))</f>
        <v/>
      </c>
      <c r="B346" s="26" t="str">
        <f>IF($A346="","",INDEX('Mis Vencimientos'!$C$2:$C$11,INT((ROW()-2)/49)+1))</f>
        <v/>
      </c>
      <c r="C346" s="26" t="str">
        <f>IF($A346="","",INDEX('Mis Vencimientos'!$D$1:$AZ$1,1,MOD(ROW()-2,49)+1))</f>
        <v/>
      </c>
      <c r="D346" s="27" t="str">
        <f>IF($A346="","",INDEX('Mis Vencimientos'!$D$2:$AZ$11,INT((ROW()-2)/49)+1,MOD(ROW()-2,49)+1))</f>
        <v/>
      </c>
      <c r="E346" s="28" t="str">
        <f t="shared" ca="1" si="20"/>
        <v/>
      </c>
      <c r="F346" s="26" t="str">
        <f t="shared" ca="1" si="21"/>
        <v/>
      </c>
      <c r="G346" s="26" t="str">
        <f t="shared" si="22"/>
        <v/>
      </c>
      <c r="H346" s="26" t="str">
        <f t="shared" si="23"/>
        <v/>
      </c>
    </row>
    <row r="347" spans="1:8" x14ac:dyDescent="0.25">
      <c r="A347" s="26" t="str">
        <f>IF(INDEX('Mis Vencimientos'!$B$2:$B$11,INT((ROW()-2)/49)+1)="","",INDEX('Mis Vencimientos'!$B$2:$B$11,INT((ROW()-2)/49)+1))</f>
        <v/>
      </c>
      <c r="B347" s="26" t="str">
        <f>IF($A347="","",INDEX('Mis Vencimientos'!$C$2:$C$11,INT((ROW()-2)/49)+1))</f>
        <v/>
      </c>
      <c r="C347" s="26" t="str">
        <f>IF($A347="","",INDEX('Mis Vencimientos'!$D$1:$AZ$1,1,MOD(ROW()-2,49)+1))</f>
        <v/>
      </c>
      <c r="D347" s="27" t="str">
        <f>IF($A347="","",INDEX('Mis Vencimientos'!$D$2:$AZ$11,INT((ROW()-2)/49)+1,MOD(ROW()-2,49)+1))</f>
        <v/>
      </c>
      <c r="E347" s="28" t="str">
        <f t="shared" ca="1" si="20"/>
        <v/>
      </c>
      <c r="F347" s="26" t="str">
        <f t="shared" ca="1" si="21"/>
        <v/>
      </c>
      <c r="G347" s="26" t="str">
        <f t="shared" si="22"/>
        <v/>
      </c>
      <c r="H347" s="26" t="str">
        <f t="shared" si="23"/>
        <v/>
      </c>
    </row>
    <row r="348" spans="1:8" x14ac:dyDescent="0.25">
      <c r="A348" s="26" t="str">
        <f>IF(INDEX('Mis Vencimientos'!$B$2:$B$11,INT((ROW()-2)/49)+1)="","",INDEX('Mis Vencimientos'!$B$2:$B$11,INT((ROW()-2)/49)+1))</f>
        <v/>
      </c>
      <c r="B348" s="26" t="str">
        <f>IF($A348="","",INDEX('Mis Vencimientos'!$C$2:$C$11,INT((ROW()-2)/49)+1))</f>
        <v/>
      </c>
      <c r="C348" s="26" t="str">
        <f>IF($A348="","",INDEX('Mis Vencimientos'!$D$1:$AZ$1,1,MOD(ROW()-2,49)+1))</f>
        <v/>
      </c>
      <c r="D348" s="27" t="str">
        <f>IF($A348="","",INDEX('Mis Vencimientos'!$D$2:$AZ$11,INT((ROW()-2)/49)+1,MOD(ROW()-2,49)+1))</f>
        <v/>
      </c>
      <c r="E348" s="28" t="str">
        <f t="shared" ca="1" si="20"/>
        <v/>
      </c>
      <c r="F348" s="26" t="str">
        <f t="shared" ca="1" si="21"/>
        <v/>
      </c>
      <c r="G348" s="26" t="str">
        <f t="shared" si="22"/>
        <v/>
      </c>
      <c r="H348" s="26" t="str">
        <f t="shared" si="23"/>
        <v/>
      </c>
    </row>
    <row r="349" spans="1:8" x14ac:dyDescent="0.25">
      <c r="A349" s="26" t="str">
        <f>IF(INDEX('Mis Vencimientos'!$B$2:$B$11,INT((ROW()-2)/49)+1)="","",INDEX('Mis Vencimientos'!$B$2:$B$11,INT((ROW()-2)/49)+1))</f>
        <v/>
      </c>
      <c r="B349" s="26" t="str">
        <f>IF($A349="","",INDEX('Mis Vencimientos'!$C$2:$C$11,INT((ROW()-2)/49)+1))</f>
        <v/>
      </c>
      <c r="C349" s="26" t="str">
        <f>IF($A349="","",INDEX('Mis Vencimientos'!$D$1:$AZ$1,1,MOD(ROW()-2,49)+1))</f>
        <v/>
      </c>
      <c r="D349" s="27" t="str">
        <f>IF($A349="","",INDEX('Mis Vencimientos'!$D$2:$AZ$11,INT((ROW()-2)/49)+1,MOD(ROW()-2,49)+1))</f>
        <v/>
      </c>
      <c r="E349" s="28" t="str">
        <f t="shared" ca="1" si="20"/>
        <v/>
      </c>
      <c r="F349" s="26" t="str">
        <f t="shared" ca="1" si="21"/>
        <v/>
      </c>
      <c r="G349" s="26" t="str">
        <f t="shared" si="22"/>
        <v/>
      </c>
      <c r="H349" s="26" t="str">
        <f t="shared" si="23"/>
        <v/>
      </c>
    </row>
    <row r="350" spans="1:8" x14ac:dyDescent="0.25">
      <c r="A350" s="26" t="str">
        <f>IF(INDEX('Mis Vencimientos'!$B$2:$B$11,INT((ROW()-2)/49)+1)="","",INDEX('Mis Vencimientos'!$B$2:$B$11,INT((ROW()-2)/49)+1))</f>
        <v/>
      </c>
      <c r="B350" s="26" t="str">
        <f>IF($A350="","",INDEX('Mis Vencimientos'!$C$2:$C$11,INT((ROW()-2)/49)+1))</f>
        <v/>
      </c>
      <c r="C350" s="26" t="str">
        <f>IF($A350="","",INDEX('Mis Vencimientos'!$D$1:$AZ$1,1,MOD(ROW()-2,49)+1))</f>
        <v/>
      </c>
      <c r="D350" s="27" t="str">
        <f>IF($A350="","",INDEX('Mis Vencimientos'!$D$2:$AZ$11,INT((ROW()-2)/49)+1,MOD(ROW()-2,49)+1))</f>
        <v/>
      </c>
      <c r="E350" s="28" t="str">
        <f t="shared" ca="1" si="20"/>
        <v/>
      </c>
      <c r="F350" s="26" t="str">
        <f t="shared" ca="1" si="21"/>
        <v/>
      </c>
      <c r="G350" s="26" t="str">
        <f t="shared" si="22"/>
        <v/>
      </c>
      <c r="H350" s="26" t="str">
        <f t="shared" si="23"/>
        <v/>
      </c>
    </row>
    <row r="351" spans="1:8" x14ac:dyDescent="0.25">
      <c r="A351" s="26" t="str">
        <f>IF(INDEX('Mis Vencimientos'!$B$2:$B$11,INT((ROW()-2)/49)+1)="","",INDEX('Mis Vencimientos'!$B$2:$B$11,INT((ROW()-2)/49)+1))</f>
        <v/>
      </c>
      <c r="B351" s="26" t="str">
        <f>IF($A351="","",INDEX('Mis Vencimientos'!$C$2:$C$11,INT((ROW()-2)/49)+1))</f>
        <v/>
      </c>
      <c r="C351" s="26" t="str">
        <f>IF($A351="","",INDEX('Mis Vencimientos'!$D$1:$AZ$1,1,MOD(ROW()-2,49)+1))</f>
        <v/>
      </c>
      <c r="D351" s="27" t="str">
        <f>IF($A351="","",INDEX('Mis Vencimientos'!$D$2:$AZ$11,INT((ROW()-2)/49)+1,MOD(ROW()-2,49)+1))</f>
        <v/>
      </c>
      <c r="E351" s="28" t="str">
        <f t="shared" ca="1" si="20"/>
        <v/>
      </c>
      <c r="F351" s="26" t="str">
        <f t="shared" ca="1" si="21"/>
        <v/>
      </c>
      <c r="G351" s="26" t="str">
        <f t="shared" si="22"/>
        <v/>
      </c>
      <c r="H351" s="26" t="str">
        <f t="shared" si="23"/>
        <v/>
      </c>
    </row>
    <row r="352" spans="1:8" x14ac:dyDescent="0.25">
      <c r="A352" s="26" t="str">
        <f>IF(INDEX('Mis Vencimientos'!$B$2:$B$11,INT((ROW()-2)/49)+1)="","",INDEX('Mis Vencimientos'!$B$2:$B$11,INT((ROW()-2)/49)+1))</f>
        <v/>
      </c>
      <c r="B352" s="26" t="str">
        <f>IF($A352="","",INDEX('Mis Vencimientos'!$C$2:$C$11,INT((ROW()-2)/49)+1))</f>
        <v/>
      </c>
      <c r="C352" s="26" t="str">
        <f>IF($A352="","",INDEX('Mis Vencimientos'!$D$1:$AZ$1,1,MOD(ROW()-2,49)+1))</f>
        <v/>
      </c>
      <c r="D352" s="27" t="str">
        <f>IF($A352="","",INDEX('Mis Vencimientos'!$D$2:$AZ$11,INT((ROW()-2)/49)+1,MOD(ROW()-2,49)+1))</f>
        <v/>
      </c>
      <c r="E352" s="28" t="str">
        <f t="shared" ca="1" si="20"/>
        <v/>
      </c>
      <c r="F352" s="26" t="str">
        <f t="shared" ca="1" si="21"/>
        <v/>
      </c>
      <c r="G352" s="26" t="str">
        <f t="shared" si="22"/>
        <v/>
      </c>
      <c r="H352" s="26" t="str">
        <f t="shared" si="23"/>
        <v/>
      </c>
    </row>
    <row r="353" spans="1:8" x14ac:dyDescent="0.25">
      <c r="A353" s="26" t="str">
        <f>IF(INDEX('Mis Vencimientos'!$B$2:$B$11,INT((ROW()-2)/49)+1)="","",INDEX('Mis Vencimientos'!$B$2:$B$11,INT((ROW()-2)/49)+1))</f>
        <v/>
      </c>
      <c r="B353" s="26" t="str">
        <f>IF($A353="","",INDEX('Mis Vencimientos'!$C$2:$C$11,INT((ROW()-2)/49)+1))</f>
        <v/>
      </c>
      <c r="C353" s="26" t="str">
        <f>IF($A353="","",INDEX('Mis Vencimientos'!$D$1:$AZ$1,1,MOD(ROW()-2,49)+1))</f>
        <v/>
      </c>
      <c r="D353" s="27" t="str">
        <f>IF($A353="","",INDEX('Mis Vencimientos'!$D$2:$AZ$11,INT((ROW()-2)/49)+1,MOD(ROW()-2,49)+1))</f>
        <v/>
      </c>
      <c r="E353" s="28" t="str">
        <f t="shared" ca="1" si="20"/>
        <v/>
      </c>
      <c r="F353" s="26" t="str">
        <f t="shared" ca="1" si="21"/>
        <v/>
      </c>
      <c r="G353" s="26" t="str">
        <f t="shared" si="22"/>
        <v/>
      </c>
      <c r="H353" s="26" t="str">
        <f t="shared" si="23"/>
        <v/>
      </c>
    </row>
    <row r="354" spans="1:8" x14ac:dyDescent="0.25">
      <c r="A354" s="26" t="str">
        <f>IF(INDEX('Mis Vencimientos'!$B$2:$B$11,INT((ROW()-2)/49)+1)="","",INDEX('Mis Vencimientos'!$B$2:$B$11,INT((ROW()-2)/49)+1))</f>
        <v/>
      </c>
      <c r="B354" s="26" t="str">
        <f>IF($A354="","",INDEX('Mis Vencimientos'!$C$2:$C$11,INT((ROW()-2)/49)+1))</f>
        <v/>
      </c>
      <c r="C354" s="26" t="str">
        <f>IF($A354="","",INDEX('Mis Vencimientos'!$D$1:$AZ$1,1,MOD(ROW()-2,49)+1))</f>
        <v/>
      </c>
      <c r="D354" s="27" t="str">
        <f>IF($A354="","",INDEX('Mis Vencimientos'!$D$2:$AZ$11,INT((ROW()-2)/49)+1,MOD(ROW()-2,49)+1))</f>
        <v/>
      </c>
      <c r="E354" s="28" t="str">
        <f t="shared" ca="1" si="20"/>
        <v/>
      </c>
      <c r="F354" s="26" t="str">
        <f t="shared" ca="1" si="21"/>
        <v/>
      </c>
      <c r="G354" s="26" t="str">
        <f t="shared" si="22"/>
        <v/>
      </c>
      <c r="H354" s="26" t="str">
        <f t="shared" si="23"/>
        <v/>
      </c>
    </row>
    <row r="355" spans="1:8" x14ac:dyDescent="0.25">
      <c r="A355" s="26" t="str">
        <f>IF(INDEX('Mis Vencimientos'!$B$2:$B$11,INT((ROW()-2)/49)+1)="","",INDEX('Mis Vencimientos'!$B$2:$B$11,INT((ROW()-2)/49)+1))</f>
        <v/>
      </c>
      <c r="B355" s="26" t="str">
        <f>IF($A355="","",INDEX('Mis Vencimientos'!$C$2:$C$11,INT((ROW()-2)/49)+1))</f>
        <v/>
      </c>
      <c r="C355" s="26" t="str">
        <f>IF($A355="","",INDEX('Mis Vencimientos'!$D$1:$AZ$1,1,MOD(ROW()-2,49)+1))</f>
        <v/>
      </c>
      <c r="D355" s="27" t="str">
        <f>IF($A355="","",INDEX('Mis Vencimientos'!$D$2:$AZ$11,INT((ROW()-2)/49)+1,MOD(ROW()-2,49)+1))</f>
        <v/>
      </c>
      <c r="E355" s="28" t="str">
        <f t="shared" ca="1" si="20"/>
        <v/>
      </c>
      <c r="F355" s="26" t="str">
        <f t="shared" ca="1" si="21"/>
        <v/>
      </c>
      <c r="G355" s="26" t="str">
        <f t="shared" si="22"/>
        <v/>
      </c>
      <c r="H355" s="26" t="str">
        <f t="shared" si="23"/>
        <v/>
      </c>
    </row>
    <row r="356" spans="1:8" x14ac:dyDescent="0.25">
      <c r="A356" s="26" t="str">
        <f>IF(INDEX('Mis Vencimientos'!$B$2:$B$11,INT((ROW()-2)/49)+1)="","",INDEX('Mis Vencimientos'!$B$2:$B$11,INT((ROW()-2)/49)+1))</f>
        <v/>
      </c>
      <c r="B356" s="26" t="str">
        <f>IF($A356="","",INDEX('Mis Vencimientos'!$C$2:$C$11,INT((ROW()-2)/49)+1))</f>
        <v/>
      </c>
      <c r="C356" s="26" t="str">
        <f>IF($A356="","",INDEX('Mis Vencimientos'!$D$1:$AZ$1,1,MOD(ROW()-2,49)+1))</f>
        <v/>
      </c>
      <c r="D356" s="27" t="str">
        <f>IF($A356="","",INDEX('Mis Vencimientos'!$D$2:$AZ$11,INT((ROW()-2)/49)+1,MOD(ROW()-2,49)+1))</f>
        <v/>
      </c>
      <c r="E356" s="28" t="str">
        <f t="shared" ca="1" si="20"/>
        <v/>
      </c>
      <c r="F356" s="26" t="str">
        <f t="shared" ca="1" si="21"/>
        <v/>
      </c>
      <c r="G356" s="26" t="str">
        <f t="shared" si="22"/>
        <v/>
      </c>
      <c r="H356" s="26" t="str">
        <f t="shared" si="23"/>
        <v/>
      </c>
    </row>
    <row r="357" spans="1:8" x14ac:dyDescent="0.25">
      <c r="A357" s="26" t="str">
        <f>IF(INDEX('Mis Vencimientos'!$B$2:$B$11,INT((ROW()-2)/49)+1)="","",INDEX('Mis Vencimientos'!$B$2:$B$11,INT((ROW()-2)/49)+1))</f>
        <v/>
      </c>
      <c r="B357" s="26" t="str">
        <f>IF($A357="","",INDEX('Mis Vencimientos'!$C$2:$C$11,INT((ROW()-2)/49)+1))</f>
        <v/>
      </c>
      <c r="C357" s="26" t="str">
        <f>IF($A357="","",INDEX('Mis Vencimientos'!$D$1:$AZ$1,1,MOD(ROW()-2,49)+1))</f>
        <v/>
      </c>
      <c r="D357" s="27" t="str">
        <f>IF($A357="","",INDEX('Mis Vencimientos'!$D$2:$AZ$11,INT((ROW()-2)/49)+1,MOD(ROW()-2,49)+1))</f>
        <v/>
      </c>
      <c r="E357" s="28" t="str">
        <f t="shared" ca="1" si="20"/>
        <v/>
      </c>
      <c r="F357" s="26" t="str">
        <f t="shared" ca="1" si="21"/>
        <v/>
      </c>
      <c r="G357" s="26" t="str">
        <f t="shared" si="22"/>
        <v/>
      </c>
      <c r="H357" s="26" t="str">
        <f t="shared" si="23"/>
        <v/>
      </c>
    </row>
    <row r="358" spans="1:8" x14ac:dyDescent="0.25">
      <c r="A358" s="26" t="str">
        <f>IF(INDEX('Mis Vencimientos'!$B$2:$B$11,INT((ROW()-2)/49)+1)="","",INDEX('Mis Vencimientos'!$B$2:$B$11,INT((ROW()-2)/49)+1))</f>
        <v/>
      </c>
      <c r="B358" s="26" t="str">
        <f>IF($A358="","",INDEX('Mis Vencimientos'!$C$2:$C$11,INT((ROW()-2)/49)+1))</f>
        <v/>
      </c>
      <c r="C358" s="26" t="str">
        <f>IF($A358="","",INDEX('Mis Vencimientos'!$D$1:$AZ$1,1,MOD(ROW()-2,49)+1))</f>
        <v/>
      </c>
      <c r="D358" s="27" t="str">
        <f>IF($A358="","",INDEX('Mis Vencimientos'!$D$2:$AZ$11,INT((ROW()-2)/49)+1,MOD(ROW()-2,49)+1))</f>
        <v/>
      </c>
      <c r="E358" s="28" t="str">
        <f t="shared" ca="1" si="20"/>
        <v/>
      </c>
      <c r="F358" s="26" t="str">
        <f t="shared" ca="1" si="21"/>
        <v/>
      </c>
      <c r="G358" s="26" t="str">
        <f t="shared" si="22"/>
        <v/>
      </c>
      <c r="H358" s="26" t="str">
        <f t="shared" si="23"/>
        <v/>
      </c>
    </row>
    <row r="359" spans="1:8" x14ac:dyDescent="0.25">
      <c r="A359" s="26" t="str">
        <f>IF(INDEX('Mis Vencimientos'!$B$2:$B$11,INT((ROW()-2)/49)+1)="","",INDEX('Mis Vencimientos'!$B$2:$B$11,INT((ROW()-2)/49)+1))</f>
        <v/>
      </c>
      <c r="B359" s="26" t="str">
        <f>IF($A359="","",INDEX('Mis Vencimientos'!$C$2:$C$11,INT((ROW()-2)/49)+1))</f>
        <v/>
      </c>
      <c r="C359" s="26" t="str">
        <f>IF($A359="","",INDEX('Mis Vencimientos'!$D$1:$AZ$1,1,MOD(ROW()-2,49)+1))</f>
        <v/>
      </c>
      <c r="D359" s="27" t="str">
        <f>IF($A359="","",INDEX('Mis Vencimientos'!$D$2:$AZ$11,INT((ROW()-2)/49)+1,MOD(ROW()-2,49)+1))</f>
        <v/>
      </c>
      <c r="E359" s="28" t="str">
        <f t="shared" ca="1" si="20"/>
        <v/>
      </c>
      <c r="F359" s="26" t="str">
        <f t="shared" ca="1" si="21"/>
        <v/>
      </c>
      <c r="G359" s="26" t="str">
        <f t="shared" si="22"/>
        <v/>
      </c>
      <c r="H359" s="26" t="str">
        <f t="shared" si="23"/>
        <v/>
      </c>
    </row>
    <row r="360" spans="1:8" x14ac:dyDescent="0.25">
      <c r="A360" s="26" t="str">
        <f>IF(INDEX('Mis Vencimientos'!$B$2:$B$11,INT((ROW()-2)/49)+1)="","",INDEX('Mis Vencimientos'!$B$2:$B$11,INT((ROW()-2)/49)+1))</f>
        <v/>
      </c>
      <c r="B360" s="26" t="str">
        <f>IF($A360="","",INDEX('Mis Vencimientos'!$C$2:$C$11,INT((ROW()-2)/49)+1))</f>
        <v/>
      </c>
      <c r="C360" s="26" t="str">
        <f>IF($A360="","",INDEX('Mis Vencimientos'!$D$1:$AZ$1,1,MOD(ROW()-2,49)+1))</f>
        <v/>
      </c>
      <c r="D360" s="27" t="str">
        <f>IF($A360="","",INDEX('Mis Vencimientos'!$D$2:$AZ$11,INT((ROW()-2)/49)+1,MOD(ROW()-2,49)+1))</f>
        <v/>
      </c>
      <c r="E360" s="28" t="str">
        <f t="shared" ca="1" si="20"/>
        <v/>
      </c>
      <c r="F360" s="26" t="str">
        <f t="shared" ca="1" si="21"/>
        <v/>
      </c>
      <c r="G360" s="26" t="str">
        <f t="shared" si="22"/>
        <v/>
      </c>
      <c r="H360" s="26" t="str">
        <f t="shared" si="23"/>
        <v/>
      </c>
    </row>
    <row r="361" spans="1:8" x14ac:dyDescent="0.25">
      <c r="A361" s="26" t="str">
        <f>IF(INDEX('Mis Vencimientos'!$B$2:$B$11,INT((ROW()-2)/49)+1)="","",INDEX('Mis Vencimientos'!$B$2:$B$11,INT((ROW()-2)/49)+1))</f>
        <v/>
      </c>
      <c r="B361" s="26" t="str">
        <f>IF($A361="","",INDEX('Mis Vencimientos'!$C$2:$C$11,INT((ROW()-2)/49)+1))</f>
        <v/>
      </c>
      <c r="C361" s="26" t="str">
        <f>IF($A361="","",INDEX('Mis Vencimientos'!$D$1:$AZ$1,1,MOD(ROW()-2,49)+1))</f>
        <v/>
      </c>
      <c r="D361" s="27" t="str">
        <f>IF($A361="","",INDEX('Mis Vencimientos'!$D$2:$AZ$11,INT((ROW()-2)/49)+1,MOD(ROW()-2,49)+1))</f>
        <v/>
      </c>
      <c r="E361" s="28" t="str">
        <f t="shared" ca="1" si="20"/>
        <v/>
      </c>
      <c r="F361" s="26" t="str">
        <f t="shared" ca="1" si="21"/>
        <v/>
      </c>
      <c r="G361" s="26" t="str">
        <f t="shared" si="22"/>
        <v/>
      </c>
      <c r="H361" s="26" t="str">
        <f t="shared" si="23"/>
        <v/>
      </c>
    </row>
    <row r="362" spans="1:8" x14ac:dyDescent="0.25">
      <c r="A362" s="26" t="str">
        <f>IF(INDEX('Mis Vencimientos'!$B$2:$B$11,INT((ROW()-2)/49)+1)="","",INDEX('Mis Vencimientos'!$B$2:$B$11,INT((ROW()-2)/49)+1))</f>
        <v/>
      </c>
      <c r="B362" s="26" t="str">
        <f>IF($A362="","",INDEX('Mis Vencimientos'!$C$2:$C$11,INT((ROW()-2)/49)+1))</f>
        <v/>
      </c>
      <c r="C362" s="26" t="str">
        <f>IF($A362="","",INDEX('Mis Vencimientos'!$D$1:$AZ$1,1,MOD(ROW()-2,49)+1))</f>
        <v/>
      </c>
      <c r="D362" s="27" t="str">
        <f>IF($A362="","",INDEX('Mis Vencimientos'!$D$2:$AZ$11,INT((ROW()-2)/49)+1,MOD(ROW()-2,49)+1))</f>
        <v/>
      </c>
      <c r="E362" s="28" t="str">
        <f t="shared" ca="1" si="20"/>
        <v/>
      </c>
      <c r="F362" s="26" t="str">
        <f t="shared" ca="1" si="21"/>
        <v/>
      </c>
      <c r="G362" s="26" t="str">
        <f t="shared" si="22"/>
        <v/>
      </c>
      <c r="H362" s="26" t="str">
        <f t="shared" si="23"/>
        <v/>
      </c>
    </row>
    <row r="363" spans="1:8" x14ac:dyDescent="0.25">
      <c r="A363" s="26" t="str">
        <f>IF(INDEX('Mis Vencimientos'!$B$2:$B$11,INT((ROW()-2)/49)+1)="","",INDEX('Mis Vencimientos'!$B$2:$B$11,INT((ROW()-2)/49)+1))</f>
        <v/>
      </c>
      <c r="B363" s="26" t="str">
        <f>IF($A363="","",INDEX('Mis Vencimientos'!$C$2:$C$11,INT((ROW()-2)/49)+1))</f>
        <v/>
      </c>
      <c r="C363" s="26" t="str">
        <f>IF($A363="","",INDEX('Mis Vencimientos'!$D$1:$AZ$1,1,MOD(ROW()-2,49)+1))</f>
        <v/>
      </c>
      <c r="D363" s="27" t="str">
        <f>IF($A363="","",INDEX('Mis Vencimientos'!$D$2:$AZ$11,INT((ROW()-2)/49)+1,MOD(ROW()-2,49)+1))</f>
        <v/>
      </c>
      <c r="E363" s="28" t="str">
        <f t="shared" ca="1" si="20"/>
        <v/>
      </c>
      <c r="F363" s="26" t="str">
        <f t="shared" ca="1" si="21"/>
        <v/>
      </c>
      <c r="G363" s="26" t="str">
        <f t="shared" si="22"/>
        <v/>
      </c>
      <c r="H363" s="26" t="str">
        <f t="shared" si="23"/>
        <v/>
      </c>
    </row>
    <row r="364" spans="1:8" x14ac:dyDescent="0.25">
      <c r="A364" s="26" t="str">
        <f>IF(INDEX('Mis Vencimientos'!$B$2:$B$11,INT((ROW()-2)/49)+1)="","",INDEX('Mis Vencimientos'!$B$2:$B$11,INT((ROW()-2)/49)+1))</f>
        <v/>
      </c>
      <c r="B364" s="26" t="str">
        <f>IF($A364="","",INDEX('Mis Vencimientos'!$C$2:$C$11,INT((ROW()-2)/49)+1))</f>
        <v/>
      </c>
      <c r="C364" s="26" t="str">
        <f>IF($A364="","",INDEX('Mis Vencimientos'!$D$1:$AZ$1,1,MOD(ROW()-2,49)+1))</f>
        <v/>
      </c>
      <c r="D364" s="27" t="str">
        <f>IF($A364="","",INDEX('Mis Vencimientos'!$D$2:$AZ$11,INT((ROW()-2)/49)+1,MOD(ROW()-2,49)+1))</f>
        <v/>
      </c>
      <c r="E364" s="28" t="str">
        <f t="shared" ca="1" si="20"/>
        <v/>
      </c>
      <c r="F364" s="26" t="str">
        <f t="shared" ca="1" si="21"/>
        <v/>
      </c>
      <c r="G364" s="26" t="str">
        <f t="shared" si="22"/>
        <v/>
      </c>
      <c r="H364" s="26" t="str">
        <f t="shared" si="23"/>
        <v/>
      </c>
    </row>
    <row r="365" spans="1:8" x14ac:dyDescent="0.25">
      <c r="A365" s="26" t="str">
        <f>IF(INDEX('Mis Vencimientos'!$B$2:$B$11,INT((ROW()-2)/49)+1)="","",INDEX('Mis Vencimientos'!$B$2:$B$11,INT((ROW()-2)/49)+1))</f>
        <v/>
      </c>
      <c r="B365" s="26" t="str">
        <f>IF($A365="","",INDEX('Mis Vencimientos'!$C$2:$C$11,INT((ROW()-2)/49)+1))</f>
        <v/>
      </c>
      <c r="C365" s="26" t="str">
        <f>IF($A365="","",INDEX('Mis Vencimientos'!$D$1:$AZ$1,1,MOD(ROW()-2,49)+1))</f>
        <v/>
      </c>
      <c r="D365" s="27" t="str">
        <f>IF($A365="","",INDEX('Mis Vencimientos'!$D$2:$AZ$11,INT((ROW()-2)/49)+1,MOD(ROW()-2,49)+1))</f>
        <v/>
      </c>
      <c r="E365" s="28" t="str">
        <f t="shared" ca="1" si="20"/>
        <v/>
      </c>
      <c r="F365" s="26" t="str">
        <f t="shared" ca="1" si="21"/>
        <v/>
      </c>
      <c r="G365" s="26" t="str">
        <f t="shared" si="22"/>
        <v/>
      </c>
      <c r="H365" s="26" t="str">
        <f t="shared" si="23"/>
        <v/>
      </c>
    </row>
    <row r="366" spans="1:8" x14ac:dyDescent="0.25">
      <c r="A366" s="26" t="str">
        <f>IF(INDEX('Mis Vencimientos'!$B$2:$B$11,INT((ROW()-2)/49)+1)="","",INDEX('Mis Vencimientos'!$B$2:$B$11,INT((ROW()-2)/49)+1))</f>
        <v/>
      </c>
      <c r="B366" s="26" t="str">
        <f>IF($A366="","",INDEX('Mis Vencimientos'!$C$2:$C$11,INT((ROW()-2)/49)+1))</f>
        <v/>
      </c>
      <c r="C366" s="26" t="str">
        <f>IF($A366="","",INDEX('Mis Vencimientos'!$D$1:$AZ$1,1,MOD(ROW()-2,49)+1))</f>
        <v/>
      </c>
      <c r="D366" s="27" t="str">
        <f>IF($A366="","",INDEX('Mis Vencimientos'!$D$2:$AZ$11,INT((ROW()-2)/49)+1,MOD(ROW()-2,49)+1))</f>
        <v/>
      </c>
      <c r="E366" s="28" t="str">
        <f t="shared" ca="1" si="20"/>
        <v/>
      </c>
      <c r="F366" s="26" t="str">
        <f t="shared" ca="1" si="21"/>
        <v/>
      </c>
      <c r="G366" s="26" t="str">
        <f t="shared" si="22"/>
        <v/>
      </c>
      <c r="H366" s="26" t="str">
        <f t="shared" si="23"/>
        <v/>
      </c>
    </row>
    <row r="367" spans="1:8" x14ac:dyDescent="0.25">
      <c r="A367" s="26" t="str">
        <f>IF(INDEX('Mis Vencimientos'!$B$2:$B$11,INT((ROW()-2)/49)+1)="","",INDEX('Mis Vencimientos'!$B$2:$B$11,INT((ROW()-2)/49)+1))</f>
        <v/>
      </c>
      <c r="B367" s="26" t="str">
        <f>IF($A367="","",INDEX('Mis Vencimientos'!$C$2:$C$11,INT((ROW()-2)/49)+1))</f>
        <v/>
      </c>
      <c r="C367" s="26" t="str">
        <f>IF($A367="","",INDEX('Mis Vencimientos'!$D$1:$AZ$1,1,MOD(ROW()-2,49)+1))</f>
        <v/>
      </c>
      <c r="D367" s="27" t="str">
        <f>IF($A367="","",INDEX('Mis Vencimientos'!$D$2:$AZ$11,INT((ROW()-2)/49)+1,MOD(ROW()-2,49)+1))</f>
        <v/>
      </c>
      <c r="E367" s="28" t="str">
        <f t="shared" ca="1" si="20"/>
        <v/>
      </c>
      <c r="F367" s="26" t="str">
        <f t="shared" ca="1" si="21"/>
        <v/>
      </c>
      <c r="G367" s="26" t="str">
        <f t="shared" si="22"/>
        <v/>
      </c>
      <c r="H367" s="26" t="str">
        <f t="shared" si="23"/>
        <v/>
      </c>
    </row>
    <row r="368" spans="1:8" x14ac:dyDescent="0.25">
      <c r="A368" s="26" t="str">
        <f>IF(INDEX('Mis Vencimientos'!$B$2:$B$11,INT((ROW()-2)/49)+1)="","",INDEX('Mis Vencimientos'!$B$2:$B$11,INT((ROW()-2)/49)+1))</f>
        <v/>
      </c>
      <c r="B368" s="26" t="str">
        <f>IF($A368="","",INDEX('Mis Vencimientos'!$C$2:$C$11,INT((ROW()-2)/49)+1))</f>
        <v/>
      </c>
      <c r="C368" s="26" t="str">
        <f>IF($A368="","",INDEX('Mis Vencimientos'!$D$1:$AZ$1,1,MOD(ROW()-2,49)+1))</f>
        <v/>
      </c>
      <c r="D368" s="27" t="str">
        <f>IF($A368="","",INDEX('Mis Vencimientos'!$D$2:$AZ$11,INT((ROW()-2)/49)+1,MOD(ROW()-2,49)+1))</f>
        <v/>
      </c>
      <c r="E368" s="28" t="str">
        <f t="shared" ca="1" si="20"/>
        <v/>
      </c>
      <c r="F368" s="26" t="str">
        <f t="shared" ca="1" si="21"/>
        <v/>
      </c>
      <c r="G368" s="26" t="str">
        <f t="shared" si="22"/>
        <v/>
      </c>
      <c r="H368" s="26" t="str">
        <f t="shared" si="23"/>
        <v/>
      </c>
    </row>
    <row r="369" spans="1:8" x14ac:dyDescent="0.25">
      <c r="A369" s="26" t="str">
        <f>IF(INDEX('Mis Vencimientos'!$B$2:$B$11,INT((ROW()-2)/49)+1)="","",INDEX('Mis Vencimientos'!$B$2:$B$11,INT((ROW()-2)/49)+1))</f>
        <v/>
      </c>
      <c r="B369" s="26" t="str">
        <f>IF($A369="","",INDEX('Mis Vencimientos'!$C$2:$C$11,INT((ROW()-2)/49)+1))</f>
        <v/>
      </c>
      <c r="C369" s="26" t="str">
        <f>IF($A369="","",INDEX('Mis Vencimientos'!$D$1:$AZ$1,1,MOD(ROW()-2,49)+1))</f>
        <v/>
      </c>
      <c r="D369" s="27" t="str">
        <f>IF($A369="","",INDEX('Mis Vencimientos'!$D$2:$AZ$11,INT((ROW()-2)/49)+1,MOD(ROW()-2,49)+1))</f>
        <v/>
      </c>
      <c r="E369" s="28" t="str">
        <f t="shared" ca="1" si="20"/>
        <v/>
      </c>
      <c r="F369" s="26" t="str">
        <f t="shared" ca="1" si="21"/>
        <v/>
      </c>
      <c r="G369" s="26" t="str">
        <f t="shared" si="22"/>
        <v/>
      </c>
      <c r="H369" s="26" t="str">
        <f t="shared" si="23"/>
        <v/>
      </c>
    </row>
    <row r="370" spans="1:8" x14ac:dyDescent="0.25">
      <c r="A370" s="26" t="str">
        <f>IF(INDEX('Mis Vencimientos'!$B$2:$B$11,INT((ROW()-2)/49)+1)="","",INDEX('Mis Vencimientos'!$B$2:$B$11,INT((ROW()-2)/49)+1))</f>
        <v/>
      </c>
      <c r="B370" s="26" t="str">
        <f>IF($A370="","",INDEX('Mis Vencimientos'!$C$2:$C$11,INT((ROW()-2)/49)+1))</f>
        <v/>
      </c>
      <c r="C370" s="26" t="str">
        <f>IF($A370="","",INDEX('Mis Vencimientos'!$D$1:$AZ$1,1,MOD(ROW()-2,49)+1))</f>
        <v/>
      </c>
      <c r="D370" s="27" t="str">
        <f>IF($A370="","",INDEX('Mis Vencimientos'!$D$2:$AZ$11,INT((ROW()-2)/49)+1,MOD(ROW()-2,49)+1))</f>
        <v/>
      </c>
      <c r="E370" s="28" t="str">
        <f t="shared" ca="1" si="20"/>
        <v/>
      </c>
      <c r="F370" s="26" t="str">
        <f t="shared" ca="1" si="21"/>
        <v/>
      </c>
      <c r="G370" s="26" t="str">
        <f t="shared" si="22"/>
        <v/>
      </c>
      <c r="H370" s="26" t="str">
        <f t="shared" si="23"/>
        <v/>
      </c>
    </row>
    <row r="371" spans="1:8" x14ac:dyDescent="0.25">
      <c r="A371" s="26" t="str">
        <f>IF(INDEX('Mis Vencimientos'!$B$2:$B$11,INT((ROW()-2)/49)+1)="","",INDEX('Mis Vencimientos'!$B$2:$B$11,INT((ROW()-2)/49)+1))</f>
        <v/>
      </c>
      <c r="B371" s="26" t="str">
        <f>IF($A371="","",INDEX('Mis Vencimientos'!$C$2:$C$11,INT((ROW()-2)/49)+1))</f>
        <v/>
      </c>
      <c r="C371" s="26" t="str">
        <f>IF($A371="","",INDEX('Mis Vencimientos'!$D$1:$AZ$1,1,MOD(ROW()-2,49)+1))</f>
        <v/>
      </c>
      <c r="D371" s="27" t="str">
        <f>IF($A371="","",INDEX('Mis Vencimientos'!$D$2:$AZ$11,INT((ROW()-2)/49)+1,MOD(ROW()-2,49)+1))</f>
        <v/>
      </c>
      <c r="E371" s="28" t="str">
        <f t="shared" ca="1" si="20"/>
        <v/>
      </c>
      <c r="F371" s="26" t="str">
        <f t="shared" ca="1" si="21"/>
        <v/>
      </c>
      <c r="G371" s="26" t="str">
        <f t="shared" si="22"/>
        <v/>
      </c>
      <c r="H371" s="26" t="str">
        <f t="shared" si="23"/>
        <v/>
      </c>
    </row>
    <row r="372" spans="1:8" x14ac:dyDescent="0.25">
      <c r="A372" s="26" t="str">
        <f>IF(INDEX('Mis Vencimientos'!$B$2:$B$11,INT((ROW()-2)/49)+1)="","",INDEX('Mis Vencimientos'!$B$2:$B$11,INT((ROW()-2)/49)+1))</f>
        <v/>
      </c>
      <c r="B372" s="26" t="str">
        <f>IF($A372="","",INDEX('Mis Vencimientos'!$C$2:$C$11,INT((ROW()-2)/49)+1))</f>
        <v/>
      </c>
      <c r="C372" s="26" t="str">
        <f>IF($A372="","",INDEX('Mis Vencimientos'!$D$1:$AZ$1,1,MOD(ROW()-2,49)+1))</f>
        <v/>
      </c>
      <c r="D372" s="27" t="str">
        <f>IF($A372="","",INDEX('Mis Vencimientos'!$D$2:$AZ$11,INT((ROW()-2)/49)+1,MOD(ROW()-2,49)+1))</f>
        <v/>
      </c>
      <c r="E372" s="28" t="str">
        <f t="shared" ca="1" si="20"/>
        <v/>
      </c>
      <c r="F372" s="26" t="str">
        <f t="shared" ca="1" si="21"/>
        <v/>
      </c>
      <c r="G372" s="26" t="str">
        <f t="shared" si="22"/>
        <v/>
      </c>
      <c r="H372" s="26" t="str">
        <f t="shared" si="23"/>
        <v/>
      </c>
    </row>
    <row r="373" spans="1:8" x14ac:dyDescent="0.25">
      <c r="A373" s="26" t="str">
        <f>IF(INDEX('Mis Vencimientos'!$B$2:$B$11,INT((ROW()-2)/49)+1)="","",INDEX('Mis Vencimientos'!$B$2:$B$11,INT((ROW()-2)/49)+1))</f>
        <v/>
      </c>
      <c r="B373" s="26" t="str">
        <f>IF($A373="","",INDEX('Mis Vencimientos'!$C$2:$C$11,INT((ROW()-2)/49)+1))</f>
        <v/>
      </c>
      <c r="C373" s="26" t="str">
        <f>IF($A373="","",INDEX('Mis Vencimientos'!$D$1:$AZ$1,1,MOD(ROW()-2,49)+1))</f>
        <v/>
      </c>
      <c r="D373" s="27" t="str">
        <f>IF($A373="","",INDEX('Mis Vencimientos'!$D$2:$AZ$11,INT((ROW()-2)/49)+1,MOD(ROW()-2,49)+1))</f>
        <v/>
      </c>
      <c r="E373" s="28" t="str">
        <f t="shared" ca="1" si="20"/>
        <v/>
      </c>
      <c r="F373" s="26" t="str">
        <f t="shared" ca="1" si="21"/>
        <v/>
      </c>
      <c r="G373" s="26" t="str">
        <f t="shared" si="22"/>
        <v/>
      </c>
      <c r="H373" s="26" t="str">
        <f t="shared" si="23"/>
        <v/>
      </c>
    </row>
    <row r="374" spans="1:8" x14ac:dyDescent="0.25">
      <c r="A374" s="26" t="str">
        <f>IF(INDEX('Mis Vencimientos'!$B$2:$B$11,INT((ROW()-2)/49)+1)="","",INDEX('Mis Vencimientos'!$B$2:$B$11,INT((ROW()-2)/49)+1))</f>
        <v/>
      </c>
      <c r="B374" s="26" t="str">
        <f>IF($A374="","",INDEX('Mis Vencimientos'!$C$2:$C$11,INT((ROW()-2)/49)+1))</f>
        <v/>
      </c>
      <c r="C374" s="26" t="str">
        <f>IF($A374="","",INDEX('Mis Vencimientos'!$D$1:$AZ$1,1,MOD(ROW()-2,49)+1))</f>
        <v/>
      </c>
      <c r="D374" s="27" t="str">
        <f>IF($A374="","",INDEX('Mis Vencimientos'!$D$2:$AZ$11,INT((ROW()-2)/49)+1,MOD(ROW()-2,49)+1))</f>
        <v/>
      </c>
      <c r="E374" s="28" t="str">
        <f t="shared" ca="1" si="20"/>
        <v/>
      </c>
      <c r="F374" s="26" t="str">
        <f t="shared" ca="1" si="21"/>
        <v/>
      </c>
      <c r="G374" s="26" t="str">
        <f t="shared" si="22"/>
        <v/>
      </c>
      <c r="H374" s="26" t="str">
        <f t="shared" si="23"/>
        <v/>
      </c>
    </row>
    <row r="375" spans="1:8" x14ac:dyDescent="0.25">
      <c r="A375" s="26" t="str">
        <f>IF(INDEX('Mis Vencimientos'!$B$2:$B$11,INT((ROW()-2)/49)+1)="","",INDEX('Mis Vencimientos'!$B$2:$B$11,INT((ROW()-2)/49)+1))</f>
        <v/>
      </c>
      <c r="B375" s="26" t="str">
        <f>IF($A375="","",INDEX('Mis Vencimientos'!$C$2:$C$11,INT((ROW()-2)/49)+1))</f>
        <v/>
      </c>
      <c r="C375" s="26" t="str">
        <f>IF($A375="","",INDEX('Mis Vencimientos'!$D$1:$AZ$1,1,MOD(ROW()-2,49)+1))</f>
        <v/>
      </c>
      <c r="D375" s="27" t="str">
        <f>IF($A375="","",INDEX('Mis Vencimientos'!$D$2:$AZ$11,INT((ROW()-2)/49)+1,MOD(ROW()-2,49)+1))</f>
        <v/>
      </c>
      <c r="E375" s="28" t="str">
        <f t="shared" ca="1" si="20"/>
        <v/>
      </c>
      <c r="F375" s="26" t="str">
        <f t="shared" ca="1" si="21"/>
        <v/>
      </c>
      <c r="G375" s="26" t="str">
        <f t="shared" si="22"/>
        <v/>
      </c>
      <c r="H375" s="26" t="str">
        <f t="shared" si="23"/>
        <v/>
      </c>
    </row>
    <row r="376" spans="1:8" x14ac:dyDescent="0.25">
      <c r="A376" s="26" t="str">
        <f>IF(INDEX('Mis Vencimientos'!$B$2:$B$11,INT((ROW()-2)/49)+1)="","",INDEX('Mis Vencimientos'!$B$2:$B$11,INT((ROW()-2)/49)+1))</f>
        <v/>
      </c>
      <c r="B376" s="26" t="str">
        <f>IF($A376="","",INDEX('Mis Vencimientos'!$C$2:$C$11,INT((ROW()-2)/49)+1))</f>
        <v/>
      </c>
      <c r="C376" s="26" t="str">
        <f>IF($A376="","",INDEX('Mis Vencimientos'!$D$1:$AZ$1,1,MOD(ROW()-2,49)+1))</f>
        <v/>
      </c>
      <c r="D376" s="27" t="str">
        <f>IF($A376="","",INDEX('Mis Vencimientos'!$D$2:$AZ$11,INT((ROW()-2)/49)+1,MOD(ROW()-2,49)+1))</f>
        <v/>
      </c>
      <c r="E376" s="28" t="str">
        <f t="shared" ca="1" si="20"/>
        <v/>
      </c>
      <c r="F376" s="26" t="str">
        <f t="shared" ca="1" si="21"/>
        <v/>
      </c>
      <c r="G376" s="26" t="str">
        <f t="shared" si="22"/>
        <v/>
      </c>
      <c r="H376" s="26" t="str">
        <f t="shared" si="23"/>
        <v/>
      </c>
    </row>
    <row r="377" spans="1:8" x14ac:dyDescent="0.25">
      <c r="A377" s="26" t="str">
        <f>IF(INDEX('Mis Vencimientos'!$B$2:$B$11,INT((ROW()-2)/49)+1)="","",INDEX('Mis Vencimientos'!$B$2:$B$11,INT((ROW()-2)/49)+1))</f>
        <v/>
      </c>
      <c r="B377" s="26" t="str">
        <f>IF($A377="","",INDEX('Mis Vencimientos'!$C$2:$C$11,INT((ROW()-2)/49)+1))</f>
        <v/>
      </c>
      <c r="C377" s="26" t="str">
        <f>IF($A377="","",INDEX('Mis Vencimientos'!$D$1:$AZ$1,1,MOD(ROW()-2,49)+1))</f>
        <v/>
      </c>
      <c r="D377" s="27" t="str">
        <f>IF($A377="","",INDEX('Mis Vencimientos'!$D$2:$AZ$11,INT((ROW()-2)/49)+1,MOD(ROW()-2,49)+1))</f>
        <v/>
      </c>
      <c r="E377" s="28" t="str">
        <f t="shared" ca="1" si="20"/>
        <v/>
      </c>
      <c r="F377" s="26" t="str">
        <f t="shared" ca="1" si="21"/>
        <v/>
      </c>
      <c r="G377" s="26" t="str">
        <f t="shared" si="22"/>
        <v/>
      </c>
      <c r="H377" s="26" t="str">
        <f t="shared" si="23"/>
        <v/>
      </c>
    </row>
    <row r="378" spans="1:8" x14ac:dyDescent="0.25">
      <c r="A378" s="26" t="str">
        <f>IF(INDEX('Mis Vencimientos'!$B$2:$B$11,INT((ROW()-2)/49)+1)="","",INDEX('Mis Vencimientos'!$B$2:$B$11,INT((ROW()-2)/49)+1))</f>
        <v/>
      </c>
      <c r="B378" s="26" t="str">
        <f>IF($A378="","",INDEX('Mis Vencimientos'!$C$2:$C$11,INT((ROW()-2)/49)+1))</f>
        <v/>
      </c>
      <c r="C378" s="26" t="str">
        <f>IF($A378="","",INDEX('Mis Vencimientos'!$D$1:$AZ$1,1,MOD(ROW()-2,49)+1))</f>
        <v/>
      </c>
      <c r="D378" s="27" t="str">
        <f>IF($A378="","",INDEX('Mis Vencimientos'!$D$2:$AZ$11,INT((ROW()-2)/49)+1,MOD(ROW()-2,49)+1))</f>
        <v/>
      </c>
      <c r="E378" s="28" t="str">
        <f t="shared" ca="1" si="20"/>
        <v/>
      </c>
      <c r="F378" s="26" t="str">
        <f t="shared" ca="1" si="21"/>
        <v/>
      </c>
      <c r="G378" s="26" t="str">
        <f t="shared" si="22"/>
        <v/>
      </c>
      <c r="H378" s="26" t="str">
        <f t="shared" si="23"/>
        <v/>
      </c>
    </row>
    <row r="379" spans="1:8" x14ac:dyDescent="0.25">
      <c r="A379" s="26" t="str">
        <f>IF(INDEX('Mis Vencimientos'!$B$2:$B$11,INT((ROW()-2)/49)+1)="","",INDEX('Mis Vencimientos'!$B$2:$B$11,INT((ROW()-2)/49)+1))</f>
        <v/>
      </c>
      <c r="B379" s="26" t="str">
        <f>IF($A379="","",INDEX('Mis Vencimientos'!$C$2:$C$11,INT((ROW()-2)/49)+1))</f>
        <v/>
      </c>
      <c r="C379" s="26" t="str">
        <f>IF($A379="","",INDEX('Mis Vencimientos'!$D$1:$AZ$1,1,MOD(ROW()-2,49)+1))</f>
        <v/>
      </c>
      <c r="D379" s="27" t="str">
        <f>IF($A379="","",INDEX('Mis Vencimientos'!$D$2:$AZ$11,INT((ROW()-2)/49)+1,MOD(ROW()-2,49)+1))</f>
        <v/>
      </c>
      <c r="E379" s="28" t="str">
        <f t="shared" ca="1" si="20"/>
        <v/>
      </c>
      <c r="F379" s="26" t="str">
        <f t="shared" ca="1" si="21"/>
        <v/>
      </c>
      <c r="G379" s="26" t="str">
        <f t="shared" si="22"/>
        <v/>
      </c>
      <c r="H379" s="26" t="str">
        <f t="shared" si="23"/>
        <v/>
      </c>
    </row>
    <row r="380" spans="1:8" x14ac:dyDescent="0.25">
      <c r="A380" s="26" t="str">
        <f>IF(INDEX('Mis Vencimientos'!$B$2:$B$11,INT((ROW()-2)/49)+1)="","",INDEX('Mis Vencimientos'!$B$2:$B$11,INT((ROW()-2)/49)+1))</f>
        <v/>
      </c>
      <c r="B380" s="26" t="str">
        <f>IF($A380="","",INDEX('Mis Vencimientos'!$C$2:$C$11,INT((ROW()-2)/49)+1))</f>
        <v/>
      </c>
      <c r="C380" s="26" t="str">
        <f>IF($A380="","",INDEX('Mis Vencimientos'!$D$1:$AZ$1,1,MOD(ROW()-2,49)+1))</f>
        <v/>
      </c>
      <c r="D380" s="27" t="str">
        <f>IF($A380="","",INDEX('Mis Vencimientos'!$D$2:$AZ$11,INT((ROW()-2)/49)+1,MOD(ROW()-2,49)+1))</f>
        <v/>
      </c>
      <c r="E380" s="28" t="str">
        <f t="shared" ca="1" si="20"/>
        <v/>
      </c>
      <c r="F380" s="26" t="str">
        <f t="shared" ca="1" si="21"/>
        <v/>
      </c>
      <c r="G380" s="26" t="str">
        <f t="shared" si="22"/>
        <v/>
      </c>
      <c r="H380" s="26" t="str">
        <f t="shared" si="23"/>
        <v/>
      </c>
    </row>
    <row r="381" spans="1:8" x14ac:dyDescent="0.25">
      <c r="A381" s="26" t="str">
        <f>IF(INDEX('Mis Vencimientos'!$B$2:$B$11,INT((ROW()-2)/49)+1)="","",INDEX('Mis Vencimientos'!$B$2:$B$11,INT((ROW()-2)/49)+1))</f>
        <v/>
      </c>
      <c r="B381" s="26" t="str">
        <f>IF($A381="","",INDEX('Mis Vencimientos'!$C$2:$C$11,INT((ROW()-2)/49)+1))</f>
        <v/>
      </c>
      <c r="C381" s="26" t="str">
        <f>IF($A381="","",INDEX('Mis Vencimientos'!$D$1:$AZ$1,1,MOD(ROW()-2,49)+1))</f>
        <v/>
      </c>
      <c r="D381" s="27" t="str">
        <f>IF($A381="","",INDEX('Mis Vencimientos'!$D$2:$AZ$11,INT((ROW()-2)/49)+1,MOD(ROW()-2,49)+1))</f>
        <v/>
      </c>
      <c r="E381" s="28" t="str">
        <f t="shared" ca="1" si="20"/>
        <v/>
      </c>
      <c r="F381" s="26" t="str">
        <f t="shared" ca="1" si="21"/>
        <v/>
      </c>
      <c r="G381" s="26" t="str">
        <f t="shared" si="22"/>
        <v/>
      </c>
      <c r="H381" s="26" t="str">
        <f t="shared" si="23"/>
        <v/>
      </c>
    </row>
    <row r="382" spans="1:8" x14ac:dyDescent="0.25">
      <c r="A382" s="26" t="str">
        <f>IF(INDEX('Mis Vencimientos'!$B$2:$B$11,INT((ROW()-2)/49)+1)="","",INDEX('Mis Vencimientos'!$B$2:$B$11,INT((ROW()-2)/49)+1))</f>
        <v/>
      </c>
      <c r="B382" s="26" t="str">
        <f>IF($A382="","",INDEX('Mis Vencimientos'!$C$2:$C$11,INT((ROW()-2)/49)+1))</f>
        <v/>
      </c>
      <c r="C382" s="26" t="str">
        <f>IF($A382="","",INDEX('Mis Vencimientos'!$D$1:$AZ$1,1,MOD(ROW()-2,49)+1))</f>
        <v/>
      </c>
      <c r="D382" s="27" t="str">
        <f>IF($A382="","",INDEX('Mis Vencimientos'!$D$2:$AZ$11,INT((ROW()-2)/49)+1,MOD(ROW()-2,49)+1))</f>
        <v/>
      </c>
      <c r="E382" s="28" t="str">
        <f t="shared" ca="1" si="20"/>
        <v/>
      </c>
      <c r="F382" s="26" t="str">
        <f t="shared" ca="1" si="21"/>
        <v/>
      </c>
      <c r="G382" s="26" t="str">
        <f t="shared" si="22"/>
        <v/>
      </c>
      <c r="H382" s="26" t="str">
        <f t="shared" si="23"/>
        <v/>
      </c>
    </row>
    <row r="383" spans="1:8" x14ac:dyDescent="0.25">
      <c r="A383" s="26" t="str">
        <f>IF(INDEX('Mis Vencimientos'!$B$2:$B$11,INT((ROW()-2)/49)+1)="","",INDEX('Mis Vencimientos'!$B$2:$B$11,INT((ROW()-2)/49)+1))</f>
        <v/>
      </c>
      <c r="B383" s="26" t="str">
        <f>IF($A383="","",INDEX('Mis Vencimientos'!$C$2:$C$11,INT((ROW()-2)/49)+1))</f>
        <v/>
      </c>
      <c r="C383" s="26" t="str">
        <f>IF($A383="","",INDEX('Mis Vencimientos'!$D$1:$AZ$1,1,MOD(ROW()-2,49)+1))</f>
        <v/>
      </c>
      <c r="D383" s="27" t="str">
        <f>IF($A383="","",INDEX('Mis Vencimientos'!$D$2:$AZ$11,INT((ROW()-2)/49)+1,MOD(ROW()-2,49)+1))</f>
        <v/>
      </c>
      <c r="E383" s="28" t="str">
        <f t="shared" ca="1" si="20"/>
        <v/>
      </c>
      <c r="F383" s="26" t="str">
        <f t="shared" ca="1" si="21"/>
        <v/>
      </c>
      <c r="G383" s="26" t="str">
        <f t="shared" si="22"/>
        <v/>
      </c>
      <c r="H383" s="26" t="str">
        <f t="shared" si="23"/>
        <v/>
      </c>
    </row>
    <row r="384" spans="1:8" x14ac:dyDescent="0.25">
      <c r="A384" s="26" t="str">
        <f>IF(INDEX('Mis Vencimientos'!$B$2:$B$11,INT((ROW()-2)/49)+1)="","",INDEX('Mis Vencimientos'!$B$2:$B$11,INT((ROW()-2)/49)+1))</f>
        <v/>
      </c>
      <c r="B384" s="26" t="str">
        <f>IF($A384="","",INDEX('Mis Vencimientos'!$C$2:$C$11,INT((ROW()-2)/49)+1))</f>
        <v/>
      </c>
      <c r="C384" s="26" t="str">
        <f>IF($A384="","",INDEX('Mis Vencimientos'!$D$1:$AZ$1,1,MOD(ROW()-2,49)+1))</f>
        <v/>
      </c>
      <c r="D384" s="27" t="str">
        <f>IF($A384="","",INDEX('Mis Vencimientos'!$D$2:$AZ$11,INT((ROW()-2)/49)+1,MOD(ROW()-2,49)+1))</f>
        <v/>
      </c>
      <c r="E384" s="28" t="str">
        <f t="shared" ca="1" si="20"/>
        <v/>
      </c>
      <c r="F384" s="26" t="str">
        <f t="shared" ca="1" si="21"/>
        <v/>
      </c>
      <c r="G384" s="26" t="str">
        <f t="shared" si="22"/>
        <v/>
      </c>
      <c r="H384" s="26" t="str">
        <f t="shared" si="23"/>
        <v/>
      </c>
    </row>
    <row r="385" spans="1:8" x14ac:dyDescent="0.25">
      <c r="A385" s="26" t="str">
        <f>IF(INDEX('Mis Vencimientos'!$B$2:$B$11,INT((ROW()-2)/49)+1)="","",INDEX('Mis Vencimientos'!$B$2:$B$11,INT((ROW()-2)/49)+1))</f>
        <v/>
      </c>
      <c r="B385" s="26" t="str">
        <f>IF($A385="","",INDEX('Mis Vencimientos'!$C$2:$C$11,INT((ROW()-2)/49)+1))</f>
        <v/>
      </c>
      <c r="C385" s="26" t="str">
        <f>IF($A385="","",INDEX('Mis Vencimientos'!$D$1:$AZ$1,1,MOD(ROW()-2,49)+1))</f>
        <v/>
      </c>
      <c r="D385" s="27" t="str">
        <f>IF($A385="","",INDEX('Mis Vencimientos'!$D$2:$AZ$11,INT((ROW()-2)/49)+1,MOD(ROW()-2,49)+1))</f>
        <v/>
      </c>
      <c r="E385" s="28" t="str">
        <f t="shared" ca="1" si="20"/>
        <v/>
      </c>
      <c r="F385" s="26" t="str">
        <f t="shared" ca="1" si="21"/>
        <v/>
      </c>
      <c r="G385" s="26" t="str">
        <f t="shared" si="22"/>
        <v/>
      </c>
      <c r="H385" s="26" t="str">
        <f t="shared" si="23"/>
        <v/>
      </c>
    </row>
    <row r="386" spans="1:8" x14ac:dyDescent="0.25">
      <c r="A386" s="26" t="str">
        <f>IF(INDEX('Mis Vencimientos'!$B$2:$B$11,INT((ROW()-2)/49)+1)="","",INDEX('Mis Vencimientos'!$B$2:$B$11,INT((ROW()-2)/49)+1))</f>
        <v/>
      </c>
      <c r="B386" s="26" t="str">
        <f>IF($A386="","",INDEX('Mis Vencimientos'!$C$2:$C$11,INT((ROW()-2)/49)+1))</f>
        <v/>
      </c>
      <c r="C386" s="26" t="str">
        <f>IF($A386="","",INDEX('Mis Vencimientos'!$D$1:$AZ$1,1,MOD(ROW()-2,49)+1))</f>
        <v/>
      </c>
      <c r="D386" s="27" t="str">
        <f>IF($A386="","",INDEX('Mis Vencimientos'!$D$2:$AZ$11,INT((ROW()-2)/49)+1,MOD(ROW()-2,49)+1))</f>
        <v/>
      </c>
      <c r="E386" s="28" t="str">
        <f t="shared" ref="E386:E449" ca="1" si="24">IF($D386="","",$D386-TODAY())</f>
        <v/>
      </c>
      <c r="F386" s="26" t="str">
        <f t="shared" ref="F386:F449" ca="1" si="25">IF($D386="","",IF($D386&lt;TODAY(),"Vencido",IF($D386=TODAY(),"Vence hoy",IF($D386&lt;=TODAY()+5,"≤ 5 días",IF($D386&lt;=TODAY()+15,"≤ 15 días","&gt; 15 días")))))</f>
        <v/>
      </c>
      <c r="G386" s="26" t="str">
        <f t="shared" ref="G386:G449" si="26">IF($C386="","",IF(LEFT($C386,5)="Renta","Renta",IF(LEFT($C386,3)="RST","RST",IF(LEFT($C386,7)="Retefte","Retención",IF(LEFT($C386,3)="IVA","IVA",IF(LEFT($C386,8)="Exógena","Exógena",IF(LEFT($C386,10)="Patrimonio","Patrimonio",IF(LEFT($C386,7)="ReteICA","ReteICA",IF(LEFT($C386,3)="ICA","ICA","Otros")))))))))</f>
        <v/>
      </c>
      <c r="H386" s="26" t="str">
        <f t="shared" ref="H386:H449" si="27">IF($D386="","",CHOOSE(MONTH($D386),"Enero","Febrero","Marzo","Abril","Mayo","Junio","Julio","Agosto","Septiembre","Octubre","Noviembre","Diciembre"))</f>
        <v/>
      </c>
    </row>
    <row r="387" spans="1:8" x14ac:dyDescent="0.25">
      <c r="A387" s="26" t="str">
        <f>IF(INDEX('Mis Vencimientos'!$B$2:$B$11,INT((ROW()-2)/49)+1)="","",INDEX('Mis Vencimientos'!$B$2:$B$11,INT((ROW()-2)/49)+1))</f>
        <v/>
      </c>
      <c r="B387" s="26" t="str">
        <f>IF($A387="","",INDEX('Mis Vencimientos'!$C$2:$C$11,INT((ROW()-2)/49)+1))</f>
        <v/>
      </c>
      <c r="C387" s="26" t="str">
        <f>IF($A387="","",INDEX('Mis Vencimientos'!$D$1:$AZ$1,1,MOD(ROW()-2,49)+1))</f>
        <v/>
      </c>
      <c r="D387" s="27" t="str">
        <f>IF($A387="","",INDEX('Mis Vencimientos'!$D$2:$AZ$11,INT((ROW()-2)/49)+1,MOD(ROW()-2,49)+1))</f>
        <v/>
      </c>
      <c r="E387" s="28" t="str">
        <f t="shared" ca="1" si="24"/>
        <v/>
      </c>
      <c r="F387" s="26" t="str">
        <f t="shared" ca="1" si="25"/>
        <v/>
      </c>
      <c r="G387" s="26" t="str">
        <f t="shared" si="26"/>
        <v/>
      </c>
      <c r="H387" s="26" t="str">
        <f t="shared" si="27"/>
        <v/>
      </c>
    </row>
    <row r="388" spans="1:8" x14ac:dyDescent="0.25">
      <c r="A388" s="26" t="str">
        <f>IF(INDEX('Mis Vencimientos'!$B$2:$B$11,INT((ROW()-2)/49)+1)="","",INDEX('Mis Vencimientos'!$B$2:$B$11,INT((ROW()-2)/49)+1))</f>
        <v/>
      </c>
      <c r="B388" s="26" t="str">
        <f>IF($A388="","",INDEX('Mis Vencimientos'!$C$2:$C$11,INT((ROW()-2)/49)+1))</f>
        <v/>
      </c>
      <c r="C388" s="26" t="str">
        <f>IF($A388="","",INDEX('Mis Vencimientos'!$D$1:$AZ$1,1,MOD(ROW()-2,49)+1))</f>
        <v/>
      </c>
      <c r="D388" s="27" t="str">
        <f>IF($A388="","",INDEX('Mis Vencimientos'!$D$2:$AZ$11,INT((ROW()-2)/49)+1,MOD(ROW()-2,49)+1))</f>
        <v/>
      </c>
      <c r="E388" s="28" t="str">
        <f t="shared" ca="1" si="24"/>
        <v/>
      </c>
      <c r="F388" s="26" t="str">
        <f t="shared" ca="1" si="25"/>
        <v/>
      </c>
      <c r="G388" s="26" t="str">
        <f t="shared" si="26"/>
        <v/>
      </c>
      <c r="H388" s="26" t="str">
        <f t="shared" si="27"/>
        <v/>
      </c>
    </row>
    <row r="389" spans="1:8" x14ac:dyDescent="0.25">
      <c r="A389" s="26" t="str">
        <f>IF(INDEX('Mis Vencimientos'!$B$2:$B$11,INT((ROW()-2)/49)+1)="","",INDEX('Mis Vencimientos'!$B$2:$B$11,INT((ROW()-2)/49)+1))</f>
        <v/>
      </c>
      <c r="B389" s="26" t="str">
        <f>IF($A389="","",INDEX('Mis Vencimientos'!$C$2:$C$11,INT((ROW()-2)/49)+1))</f>
        <v/>
      </c>
      <c r="C389" s="26" t="str">
        <f>IF($A389="","",INDEX('Mis Vencimientos'!$D$1:$AZ$1,1,MOD(ROW()-2,49)+1))</f>
        <v/>
      </c>
      <c r="D389" s="27" t="str">
        <f>IF($A389="","",INDEX('Mis Vencimientos'!$D$2:$AZ$11,INT((ROW()-2)/49)+1,MOD(ROW()-2,49)+1))</f>
        <v/>
      </c>
      <c r="E389" s="28" t="str">
        <f t="shared" ca="1" si="24"/>
        <v/>
      </c>
      <c r="F389" s="26" t="str">
        <f t="shared" ca="1" si="25"/>
        <v/>
      </c>
      <c r="G389" s="26" t="str">
        <f t="shared" si="26"/>
        <v/>
      </c>
      <c r="H389" s="26" t="str">
        <f t="shared" si="27"/>
        <v/>
      </c>
    </row>
    <row r="390" spans="1:8" x14ac:dyDescent="0.25">
      <c r="A390" s="26" t="str">
        <f>IF(INDEX('Mis Vencimientos'!$B$2:$B$11,INT((ROW()-2)/49)+1)="","",INDEX('Mis Vencimientos'!$B$2:$B$11,INT((ROW()-2)/49)+1))</f>
        <v/>
      </c>
      <c r="B390" s="26" t="str">
        <f>IF($A390="","",INDEX('Mis Vencimientos'!$C$2:$C$11,INT((ROW()-2)/49)+1))</f>
        <v/>
      </c>
      <c r="C390" s="26" t="str">
        <f>IF($A390="","",INDEX('Mis Vencimientos'!$D$1:$AZ$1,1,MOD(ROW()-2,49)+1))</f>
        <v/>
      </c>
      <c r="D390" s="27" t="str">
        <f>IF($A390="","",INDEX('Mis Vencimientos'!$D$2:$AZ$11,INT((ROW()-2)/49)+1,MOD(ROW()-2,49)+1))</f>
        <v/>
      </c>
      <c r="E390" s="28" t="str">
        <f t="shared" ca="1" si="24"/>
        <v/>
      </c>
      <c r="F390" s="26" t="str">
        <f t="shared" ca="1" si="25"/>
        <v/>
      </c>
      <c r="G390" s="26" t="str">
        <f t="shared" si="26"/>
        <v/>
      </c>
      <c r="H390" s="26" t="str">
        <f t="shared" si="27"/>
        <v/>
      </c>
    </row>
    <row r="391" spans="1:8" x14ac:dyDescent="0.25">
      <c r="A391" s="26" t="str">
        <f>IF(INDEX('Mis Vencimientos'!$B$2:$B$11,INT((ROW()-2)/49)+1)="","",INDEX('Mis Vencimientos'!$B$2:$B$11,INT((ROW()-2)/49)+1))</f>
        <v/>
      </c>
      <c r="B391" s="26" t="str">
        <f>IF($A391="","",INDEX('Mis Vencimientos'!$C$2:$C$11,INT((ROW()-2)/49)+1))</f>
        <v/>
      </c>
      <c r="C391" s="26" t="str">
        <f>IF($A391="","",INDEX('Mis Vencimientos'!$D$1:$AZ$1,1,MOD(ROW()-2,49)+1))</f>
        <v/>
      </c>
      <c r="D391" s="27" t="str">
        <f>IF($A391="","",INDEX('Mis Vencimientos'!$D$2:$AZ$11,INT((ROW()-2)/49)+1,MOD(ROW()-2,49)+1))</f>
        <v/>
      </c>
      <c r="E391" s="28" t="str">
        <f t="shared" ca="1" si="24"/>
        <v/>
      </c>
      <c r="F391" s="26" t="str">
        <f t="shared" ca="1" si="25"/>
        <v/>
      </c>
      <c r="G391" s="26" t="str">
        <f t="shared" si="26"/>
        <v/>
      </c>
      <c r="H391" s="26" t="str">
        <f t="shared" si="27"/>
        <v/>
      </c>
    </row>
    <row r="392" spans="1:8" x14ac:dyDescent="0.25">
      <c r="A392" s="26" t="str">
        <f>IF(INDEX('Mis Vencimientos'!$B$2:$B$11,INT((ROW()-2)/49)+1)="","",INDEX('Mis Vencimientos'!$B$2:$B$11,INT((ROW()-2)/49)+1))</f>
        <v/>
      </c>
      <c r="B392" s="26" t="str">
        <f>IF($A392="","",INDEX('Mis Vencimientos'!$C$2:$C$11,INT((ROW()-2)/49)+1))</f>
        <v/>
      </c>
      <c r="C392" s="26" t="str">
        <f>IF($A392="","",INDEX('Mis Vencimientos'!$D$1:$AZ$1,1,MOD(ROW()-2,49)+1))</f>
        <v/>
      </c>
      <c r="D392" s="27" t="str">
        <f>IF($A392="","",INDEX('Mis Vencimientos'!$D$2:$AZ$11,INT((ROW()-2)/49)+1,MOD(ROW()-2,49)+1))</f>
        <v/>
      </c>
      <c r="E392" s="28" t="str">
        <f t="shared" ca="1" si="24"/>
        <v/>
      </c>
      <c r="F392" s="26" t="str">
        <f t="shared" ca="1" si="25"/>
        <v/>
      </c>
      <c r="G392" s="26" t="str">
        <f t="shared" si="26"/>
        <v/>
      </c>
      <c r="H392" s="26" t="str">
        <f t="shared" si="27"/>
        <v/>
      </c>
    </row>
    <row r="393" spans="1:8" x14ac:dyDescent="0.25">
      <c r="A393" s="26" t="str">
        <f>IF(INDEX('Mis Vencimientos'!$B$2:$B$11,INT((ROW()-2)/49)+1)="","",INDEX('Mis Vencimientos'!$B$2:$B$11,INT((ROW()-2)/49)+1))</f>
        <v/>
      </c>
      <c r="B393" s="26" t="str">
        <f>IF($A393="","",INDEX('Mis Vencimientos'!$C$2:$C$11,INT((ROW()-2)/49)+1))</f>
        <v/>
      </c>
      <c r="C393" s="26" t="str">
        <f>IF($A393="","",INDEX('Mis Vencimientos'!$D$1:$AZ$1,1,MOD(ROW()-2,49)+1))</f>
        <v/>
      </c>
      <c r="D393" s="27" t="str">
        <f>IF($A393="","",INDEX('Mis Vencimientos'!$D$2:$AZ$11,INT((ROW()-2)/49)+1,MOD(ROW()-2,49)+1))</f>
        <v/>
      </c>
      <c r="E393" s="28" t="str">
        <f t="shared" ca="1" si="24"/>
        <v/>
      </c>
      <c r="F393" s="26" t="str">
        <f t="shared" ca="1" si="25"/>
        <v/>
      </c>
      <c r="G393" s="26" t="str">
        <f t="shared" si="26"/>
        <v/>
      </c>
      <c r="H393" s="26" t="str">
        <f t="shared" si="27"/>
        <v/>
      </c>
    </row>
    <row r="394" spans="1:8" x14ac:dyDescent="0.25">
      <c r="A394" s="26" t="str">
        <f>IF(INDEX('Mis Vencimientos'!$B$2:$B$11,INT((ROW()-2)/49)+1)="","",INDEX('Mis Vencimientos'!$B$2:$B$11,INT((ROW()-2)/49)+1))</f>
        <v/>
      </c>
      <c r="B394" s="26" t="str">
        <f>IF($A394="","",INDEX('Mis Vencimientos'!$C$2:$C$11,INT((ROW()-2)/49)+1))</f>
        <v/>
      </c>
      <c r="C394" s="26" t="str">
        <f>IF($A394="","",INDEX('Mis Vencimientos'!$D$1:$AZ$1,1,MOD(ROW()-2,49)+1))</f>
        <v/>
      </c>
      <c r="D394" s="27" t="str">
        <f>IF($A394="","",INDEX('Mis Vencimientos'!$D$2:$AZ$11,INT((ROW()-2)/49)+1,MOD(ROW()-2,49)+1))</f>
        <v/>
      </c>
      <c r="E394" s="28" t="str">
        <f t="shared" ca="1" si="24"/>
        <v/>
      </c>
      <c r="F394" s="26" t="str">
        <f t="shared" ca="1" si="25"/>
        <v/>
      </c>
      <c r="G394" s="26" t="str">
        <f t="shared" si="26"/>
        <v/>
      </c>
      <c r="H394" s="26" t="str">
        <f t="shared" si="27"/>
        <v/>
      </c>
    </row>
    <row r="395" spans="1:8" x14ac:dyDescent="0.25">
      <c r="A395" s="26" t="str">
        <f>IF(INDEX('Mis Vencimientos'!$B$2:$B$11,INT((ROW()-2)/49)+1)="","",INDEX('Mis Vencimientos'!$B$2:$B$11,INT((ROW()-2)/49)+1))</f>
        <v/>
      </c>
      <c r="B395" s="26" t="str">
        <f>IF($A395="","",INDEX('Mis Vencimientos'!$C$2:$C$11,INT((ROW()-2)/49)+1))</f>
        <v/>
      </c>
      <c r="C395" s="26" t="str">
        <f>IF($A395="","",INDEX('Mis Vencimientos'!$D$1:$AZ$1,1,MOD(ROW()-2,49)+1))</f>
        <v/>
      </c>
      <c r="D395" s="27" t="str">
        <f>IF($A395="","",INDEX('Mis Vencimientos'!$D$2:$AZ$11,INT((ROW()-2)/49)+1,MOD(ROW()-2,49)+1))</f>
        <v/>
      </c>
      <c r="E395" s="28" t="str">
        <f t="shared" ca="1" si="24"/>
        <v/>
      </c>
      <c r="F395" s="26" t="str">
        <f t="shared" ca="1" si="25"/>
        <v/>
      </c>
      <c r="G395" s="26" t="str">
        <f t="shared" si="26"/>
        <v/>
      </c>
      <c r="H395" s="26" t="str">
        <f t="shared" si="27"/>
        <v/>
      </c>
    </row>
    <row r="396" spans="1:8" x14ac:dyDescent="0.25">
      <c r="A396" s="26" t="str">
        <f>IF(INDEX('Mis Vencimientos'!$B$2:$B$11,INT((ROW()-2)/49)+1)="","",INDEX('Mis Vencimientos'!$B$2:$B$11,INT((ROW()-2)/49)+1))</f>
        <v/>
      </c>
      <c r="B396" s="26" t="str">
        <f>IF($A396="","",INDEX('Mis Vencimientos'!$C$2:$C$11,INT((ROW()-2)/49)+1))</f>
        <v/>
      </c>
      <c r="C396" s="26" t="str">
        <f>IF($A396="","",INDEX('Mis Vencimientos'!$D$1:$AZ$1,1,MOD(ROW()-2,49)+1))</f>
        <v/>
      </c>
      <c r="D396" s="27" t="str">
        <f>IF($A396="","",INDEX('Mis Vencimientos'!$D$2:$AZ$11,INT((ROW()-2)/49)+1,MOD(ROW()-2,49)+1))</f>
        <v/>
      </c>
      <c r="E396" s="28" t="str">
        <f t="shared" ca="1" si="24"/>
        <v/>
      </c>
      <c r="F396" s="26" t="str">
        <f t="shared" ca="1" si="25"/>
        <v/>
      </c>
      <c r="G396" s="26" t="str">
        <f t="shared" si="26"/>
        <v/>
      </c>
      <c r="H396" s="26" t="str">
        <f t="shared" si="27"/>
        <v/>
      </c>
    </row>
    <row r="397" spans="1:8" x14ac:dyDescent="0.25">
      <c r="A397" s="26" t="str">
        <f>IF(INDEX('Mis Vencimientos'!$B$2:$B$11,INT((ROW()-2)/49)+1)="","",INDEX('Mis Vencimientos'!$B$2:$B$11,INT((ROW()-2)/49)+1))</f>
        <v/>
      </c>
      <c r="B397" s="26" t="str">
        <f>IF($A397="","",INDEX('Mis Vencimientos'!$C$2:$C$11,INT((ROW()-2)/49)+1))</f>
        <v/>
      </c>
      <c r="C397" s="26" t="str">
        <f>IF($A397="","",INDEX('Mis Vencimientos'!$D$1:$AZ$1,1,MOD(ROW()-2,49)+1))</f>
        <v/>
      </c>
      <c r="D397" s="27" t="str">
        <f>IF($A397="","",INDEX('Mis Vencimientos'!$D$2:$AZ$11,INT((ROW()-2)/49)+1,MOD(ROW()-2,49)+1))</f>
        <v/>
      </c>
      <c r="E397" s="28" t="str">
        <f t="shared" ca="1" si="24"/>
        <v/>
      </c>
      <c r="F397" s="26" t="str">
        <f t="shared" ca="1" si="25"/>
        <v/>
      </c>
      <c r="G397" s="26" t="str">
        <f t="shared" si="26"/>
        <v/>
      </c>
      <c r="H397" s="26" t="str">
        <f t="shared" si="27"/>
        <v/>
      </c>
    </row>
    <row r="398" spans="1:8" x14ac:dyDescent="0.25">
      <c r="A398" s="26" t="str">
        <f>IF(INDEX('Mis Vencimientos'!$B$2:$B$11,INT((ROW()-2)/49)+1)="","",INDEX('Mis Vencimientos'!$B$2:$B$11,INT((ROW()-2)/49)+1))</f>
        <v/>
      </c>
      <c r="B398" s="26" t="str">
        <f>IF($A398="","",INDEX('Mis Vencimientos'!$C$2:$C$11,INT((ROW()-2)/49)+1))</f>
        <v/>
      </c>
      <c r="C398" s="26" t="str">
        <f>IF($A398="","",INDEX('Mis Vencimientos'!$D$1:$AZ$1,1,MOD(ROW()-2,49)+1))</f>
        <v/>
      </c>
      <c r="D398" s="27" t="str">
        <f>IF($A398="","",INDEX('Mis Vencimientos'!$D$2:$AZ$11,INT((ROW()-2)/49)+1,MOD(ROW()-2,49)+1))</f>
        <v/>
      </c>
      <c r="E398" s="28" t="str">
        <f t="shared" ca="1" si="24"/>
        <v/>
      </c>
      <c r="F398" s="26" t="str">
        <f t="shared" ca="1" si="25"/>
        <v/>
      </c>
      <c r="G398" s="26" t="str">
        <f t="shared" si="26"/>
        <v/>
      </c>
      <c r="H398" s="26" t="str">
        <f t="shared" si="27"/>
        <v/>
      </c>
    </row>
    <row r="399" spans="1:8" x14ac:dyDescent="0.25">
      <c r="A399" s="26" t="str">
        <f>IF(INDEX('Mis Vencimientos'!$B$2:$B$11,INT((ROW()-2)/49)+1)="","",INDEX('Mis Vencimientos'!$B$2:$B$11,INT((ROW()-2)/49)+1))</f>
        <v/>
      </c>
      <c r="B399" s="26" t="str">
        <f>IF($A399="","",INDEX('Mis Vencimientos'!$C$2:$C$11,INT((ROW()-2)/49)+1))</f>
        <v/>
      </c>
      <c r="C399" s="26" t="str">
        <f>IF($A399="","",INDEX('Mis Vencimientos'!$D$1:$AZ$1,1,MOD(ROW()-2,49)+1))</f>
        <v/>
      </c>
      <c r="D399" s="27" t="str">
        <f>IF($A399="","",INDEX('Mis Vencimientos'!$D$2:$AZ$11,INT((ROW()-2)/49)+1,MOD(ROW()-2,49)+1))</f>
        <v/>
      </c>
      <c r="E399" s="28" t="str">
        <f t="shared" ca="1" si="24"/>
        <v/>
      </c>
      <c r="F399" s="26" t="str">
        <f t="shared" ca="1" si="25"/>
        <v/>
      </c>
      <c r="G399" s="26" t="str">
        <f t="shared" si="26"/>
        <v/>
      </c>
      <c r="H399" s="26" t="str">
        <f t="shared" si="27"/>
        <v/>
      </c>
    </row>
    <row r="400" spans="1:8" x14ac:dyDescent="0.25">
      <c r="A400" s="26" t="str">
        <f>IF(INDEX('Mis Vencimientos'!$B$2:$B$11,INT((ROW()-2)/49)+1)="","",INDEX('Mis Vencimientos'!$B$2:$B$11,INT((ROW()-2)/49)+1))</f>
        <v/>
      </c>
      <c r="B400" s="26" t="str">
        <f>IF($A400="","",INDEX('Mis Vencimientos'!$C$2:$C$11,INT((ROW()-2)/49)+1))</f>
        <v/>
      </c>
      <c r="C400" s="26" t="str">
        <f>IF($A400="","",INDEX('Mis Vencimientos'!$D$1:$AZ$1,1,MOD(ROW()-2,49)+1))</f>
        <v/>
      </c>
      <c r="D400" s="27" t="str">
        <f>IF($A400="","",INDEX('Mis Vencimientos'!$D$2:$AZ$11,INT((ROW()-2)/49)+1,MOD(ROW()-2,49)+1))</f>
        <v/>
      </c>
      <c r="E400" s="28" t="str">
        <f t="shared" ca="1" si="24"/>
        <v/>
      </c>
      <c r="F400" s="26" t="str">
        <f t="shared" ca="1" si="25"/>
        <v/>
      </c>
      <c r="G400" s="26" t="str">
        <f t="shared" si="26"/>
        <v/>
      </c>
      <c r="H400" s="26" t="str">
        <f t="shared" si="27"/>
        <v/>
      </c>
    </row>
    <row r="401" spans="1:8" x14ac:dyDescent="0.25">
      <c r="A401" s="26" t="str">
        <f>IF(INDEX('Mis Vencimientos'!$B$2:$B$11,INT((ROW()-2)/49)+1)="","",INDEX('Mis Vencimientos'!$B$2:$B$11,INT((ROW()-2)/49)+1))</f>
        <v/>
      </c>
      <c r="B401" s="26" t="str">
        <f>IF($A401="","",INDEX('Mis Vencimientos'!$C$2:$C$11,INT((ROW()-2)/49)+1))</f>
        <v/>
      </c>
      <c r="C401" s="26" t="str">
        <f>IF($A401="","",INDEX('Mis Vencimientos'!$D$1:$AZ$1,1,MOD(ROW()-2,49)+1))</f>
        <v/>
      </c>
      <c r="D401" s="27" t="str">
        <f>IF($A401="","",INDEX('Mis Vencimientos'!$D$2:$AZ$11,INT((ROW()-2)/49)+1,MOD(ROW()-2,49)+1))</f>
        <v/>
      </c>
      <c r="E401" s="28" t="str">
        <f t="shared" ca="1" si="24"/>
        <v/>
      </c>
      <c r="F401" s="26" t="str">
        <f t="shared" ca="1" si="25"/>
        <v/>
      </c>
      <c r="G401" s="26" t="str">
        <f t="shared" si="26"/>
        <v/>
      </c>
      <c r="H401" s="26" t="str">
        <f t="shared" si="27"/>
        <v/>
      </c>
    </row>
    <row r="402" spans="1:8" x14ac:dyDescent="0.25">
      <c r="A402" s="26" t="str">
        <f>IF(INDEX('Mis Vencimientos'!$B$2:$B$11,INT((ROW()-2)/49)+1)="","",INDEX('Mis Vencimientos'!$B$2:$B$11,INT((ROW()-2)/49)+1))</f>
        <v/>
      </c>
      <c r="B402" s="26" t="str">
        <f>IF($A402="","",INDEX('Mis Vencimientos'!$C$2:$C$11,INT((ROW()-2)/49)+1))</f>
        <v/>
      </c>
      <c r="C402" s="26" t="str">
        <f>IF($A402="","",INDEX('Mis Vencimientos'!$D$1:$AZ$1,1,MOD(ROW()-2,49)+1))</f>
        <v/>
      </c>
      <c r="D402" s="27" t="str">
        <f>IF($A402="","",INDEX('Mis Vencimientos'!$D$2:$AZ$11,INT((ROW()-2)/49)+1,MOD(ROW()-2,49)+1))</f>
        <v/>
      </c>
      <c r="E402" s="28" t="str">
        <f t="shared" ca="1" si="24"/>
        <v/>
      </c>
      <c r="F402" s="26" t="str">
        <f t="shared" ca="1" si="25"/>
        <v/>
      </c>
      <c r="G402" s="26" t="str">
        <f t="shared" si="26"/>
        <v/>
      </c>
      <c r="H402" s="26" t="str">
        <f t="shared" si="27"/>
        <v/>
      </c>
    </row>
    <row r="403" spans="1:8" x14ac:dyDescent="0.25">
      <c r="A403" s="26" t="str">
        <f>IF(INDEX('Mis Vencimientos'!$B$2:$B$11,INT((ROW()-2)/49)+1)="","",INDEX('Mis Vencimientos'!$B$2:$B$11,INT((ROW()-2)/49)+1))</f>
        <v/>
      </c>
      <c r="B403" s="26" t="str">
        <f>IF($A403="","",INDEX('Mis Vencimientos'!$C$2:$C$11,INT((ROW()-2)/49)+1))</f>
        <v/>
      </c>
      <c r="C403" s="26" t="str">
        <f>IF($A403="","",INDEX('Mis Vencimientos'!$D$1:$AZ$1,1,MOD(ROW()-2,49)+1))</f>
        <v/>
      </c>
      <c r="D403" s="27" t="str">
        <f>IF($A403="","",INDEX('Mis Vencimientos'!$D$2:$AZ$11,INT((ROW()-2)/49)+1,MOD(ROW()-2,49)+1))</f>
        <v/>
      </c>
      <c r="E403" s="28" t="str">
        <f t="shared" ca="1" si="24"/>
        <v/>
      </c>
      <c r="F403" s="26" t="str">
        <f t="shared" ca="1" si="25"/>
        <v/>
      </c>
      <c r="G403" s="26" t="str">
        <f t="shared" si="26"/>
        <v/>
      </c>
      <c r="H403" s="26" t="str">
        <f t="shared" si="27"/>
        <v/>
      </c>
    </row>
    <row r="404" spans="1:8" x14ac:dyDescent="0.25">
      <c r="A404" s="26" t="str">
        <f>IF(INDEX('Mis Vencimientos'!$B$2:$B$11,INT((ROW()-2)/49)+1)="","",INDEX('Mis Vencimientos'!$B$2:$B$11,INT((ROW()-2)/49)+1))</f>
        <v/>
      </c>
      <c r="B404" s="26" t="str">
        <f>IF($A404="","",INDEX('Mis Vencimientos'!$C$2:$C$11,INT((ROW()-2)/49)+1))</f>
        <v/>
      </c>
      <c r="C404" s="26" t="str">
        <f>IF($A404="","",INDEX('Mis Vencimientos'!$D$1:$AZ$1,1,MOD(ROW()-2,49)+1))</f>
        <v/>
      </c>
      <c r="D404" s="27" t="str">
        <f>IF($A404="","",INDEX('Mis Vencimientos'!$D$2:$AZ$11,INT((ROW()-2)/49)+1,MOD(ROW()-2,49)+1))</f>
        <v/>
      </c>
      <c r="E404" s="28" t="str">
        <f t="shared" ca="1" si="24"/>
        <v/>
      </c>
      <c r="F404" s="26" t="str">
        <f t="shared" ca="1" si="25"/>
        <v/>
      </c>
      <c r="G404" s="26" t="str">
        <f t="shared" si="26"/>
        <v/>
      </c>
      <c r="H404" s="26" t="str">
        <f t="shared" si="27"/>
        <v/>
      </c>
    </row>
    <row r="405" spans="1:8" x14ac:dyDescent="0.25">
      <c r="A405" s="26" t="str">
        <f>IF(INDEX('Mis Vencimientos'!$B$2:$B$11,INT((ROW()-2)/49)+1)="","",INDEX('Mis Vencimientos'!$B$2:$B$11,INT((ROW()-2)/49)+1))</f>
        <v/>
      </c>
      <c r="B405" s="26" t="str">
        <f>IF($A405="","",INDEX('Mis Vencimientos'!$C$2:$C$11,INT((ROW()-2)/49)+1))</f>
        <v/>
      </c>
      <c r="C405" s="26" t="str">
        <f>IF($A405="","",INDEX('Mis Vencimientos'!$D$1:$AZ$1,1,MOD(ROW()-2,49)+1))</f>
        <v/>
      </c>
      <c r="D405" s="27" t="str">
        <f>IF($A405="","",INDEX('Mis Vencimientos'!$D$2:$AZ$11,INT((ROW()-2)/49)+1,MOD(ROW()-2,49)+1))</f>
        <v/>
      </c>
      <c r="E405" s="28" t="str">
        <f t="shared" ca="1" si="24"/>
        <v/>
      </c>
      <c r="F405" s="26" t="str">
        <f t="shared" ca="1" si="25"/>
        <v/>
      </c>
      <c r="G405" s="26" t="str">
        <f t="shared" si="26"/>
        <v/>
      </c>
      <c r="H405" s="26" t="str">
        <f t="shared" si="27"/>
        <v/>
      </c>
    </row>
    <row r="406" spans="1:8" x14ac:dyDescent="0.25">
      <c r="A406" s="26" t="str">
        <f>IF(INDEX('Mis Vencimientos'!$B$2:$B$11,INT((ROW()-2)/49)+1)="","",INDEX('Mis Vencimientos'!$B$2:$B$11,INT((ROW()-2)/49)+1))</f>
        <v/>
      </c>
      <c r="B406" s="26" t="str">
        <f>IF($A406="","",INDEX('Mis Vencimientos'!$C$2:$C$11,INT((ROW()-2)/49)+1))</f>
        <v/>
      </c>
      <c r="C406" s="26" t="str">
        <f>IF($A406="","",INDEX('Mis Vencimientos'!$D$1:$AZ$1,1,MOD(ROW()-2,49)+1))</f>
        <v/>
      </c>
      <c r="D406" s="27" t="str">
        <f>IF($A406="","",INDEX('Mis Vencimientos'!$D$2:$AZ$11,INT((ROW()-2)/49)+1,MOD(ROW()-2,49)+1))</f>
        <v/>
      </c>
      <c r="E406" s="28" t="str">
        <f t="shared" ca="1" si="24"/>
        <v/>
      </c>
      <c r="F406" s="26" t="str">
        <f t="shared" ca="1" si="25"/>
        <v/>
      </c>
      <c r="G406" s="26" t="str">
        <f t="shared" si="26"/>
        <v/>
      </c>
      <c r="H406" s="26" t="str">
        <f t="shared" si="27"/>
        <v/>
      </c>
    </row>
    <row r="407" spans="1:8" x14ac:dyDescent="0.25">
      <c r="A407" s="26" t="str">
        <f>IF(INDEX('Mis Vencimientos'!$B$2:$B$11,INT((ROW()-2)/49)+1)="","",INDEX('Mis Vencimientos'!$B$2:$B$11,INT((ROW()-2)/49)+1))</f>
        <v/>
      </c>
      <c r="B407" s="26" t="str">
        <f>IF($A407="","",INDEX('Mis Vencimientos'!$C$2:$C$11,INT((ROW()-2)/49)+1))</f>
        <v/>
      </c>
      <c r="C407" s="26" t="str">
        <f>IF($A407="","",INDEX('Mis Vencimientos'!$D$1:$AZ$1,1,MOD(ROW()-2,49)+1))</f>
        <v/>
      </c>
      <c r="D407" s="27" t="str">
        <f>IF($A407="","",INDEX('Mis Vencimientos'!$D$2:$AZ$11,INT((ROW()-2)/49)+1,MOD(ROW()-2,49)+1))</f>
        <v/>
      </c>
      <c r="E407" s="28" t="str">
        <f t="shared" ca="1" si="24"/>
        <v/>
      </c>
      <c r="F407" s="26" t="str">
        <f t="shared" ca="1" si="25"/>
        <v/>
      </c>
      <c r="G407" s="26" t="str">
        <f t="shared" si="26"/>
        <v/>
      </c>
      <c r="H407" s="26" t="str">
        <f t="shared" si="27"/>
        <v/>
      </c>
    </row>
    <row r="408" spans="1:8" x14ac:dyDescent="0.25">
      <c r="A408" s="26" t="str">
        <f>IF(INDEX('Mis Vencimientos'!$B$2:$B$11,INT((ROW()-2)/49)+1)="","",INDEX('Mis Vencimientos'!$B$2:$B$11,INT((ROW()-2)/49)+1))</f>
        <v/>
      </c>
      <c r="B408" s="26" t="str">
        <f>IF($A408="","",INDEX('Mis Vencimientos'!$C$2:$C$11,INT((ROW()-2)/49)+1))</f>
        <v/>
      </c>
      <c r="C408" s="26" t="str">
        <f>IF($A408="","",INDEX('Mis Vencimientos'!$D$1:$AZ$1,1,MOD(ROW()-2,49)+1))</f>
        <v/>
      </c>
      <c r="D408" s="27" t="str">
        <f>IF($A408="","",INDEX('Mis Vencimientos'!$D$2:$AZ$11,INT((ROW()-2)/49)+1,MOD(ROW()-2,49)+1))</f>
        <v/>
      </c>
      <c r="E408" s="28" t="str">
        <f t="shared" ca="1" si="24"/>
        <v/>
      </c>
      <c r="F408" s="26" t="str">
        <f t="shared" ca="1" si="25"/>
        <v/>
      </c>
      <c r="G408" s="26" t="str">
        <f t="shared" si="26"/>
        <v/>
      </c>
      <c r="H408" s="26" t="str">
        <f t="shared" si="27"/>
        <v/>
      </c>
    </row>
    <row r="409" spans="1:8" x14ac:dyDescent="0.25">
      <c r="A409" s="26" t="str">
        <f>IF(INDEX('Mis Vencimientos'!$B$2:$B$11,INT((ROW()-2)/49)+1)="","",INDEX('Mis Vencimientos'!$B$2:$B$11,INT((ROW()-2)/49)+1))</f>
        <v/>
      </c>
      <c r="B409" s="26" t="str">
        <f>IF($A409="","",INDEX('Mis Vencimientos'!$C$2:$C$11,INT((ROW()-2)/49)+1))</f>
        <v/>
      </c>
      <c r="C409" s="26" t="str">
        <f>IF($A409="","",INDEX('Mis Vencimientos'!$D$1:$AZ$1,1,MOD(ROW()-2,49)+1))</f>
        <v/>
      </c>
      <c r="D409" s="27" t="str">
        <f>IF($A409="","",INDEX('Mis Vencimientos'!$D$2:$AZ$11,INT((ROW()-2)/49)+1,MOD(ROW()-2,49)+1))</f>
        <v/>
      </c>
      <c r="E409" s="28" t="str">
        <f t="shared" ca="1" si="24"/>
        <v/>
      </c>
      <c r="F409" s="26" t="str">
        <f t="shared" ca="1" si="25"/>
        <v/>
      </c>
      <c r="G409" s="26" t="str">
        <f t="shared" si="26"/>
        <v/>
      </c>
      <c r="H409" s="26" t="str">
        <f t="shared" si="27"/>
        <v/>
      </c>
    </row>
    <row r="410" spans="1:8" x14ac:dyDescent="0.25">
      <c r="A410" s="26" t="str">
        <f>IF(INDEX('Mis Vencimientos'!$B$2:$B$11,INT((ROW()-2)/49)+1)="","",INDEX('Mis Vencimientos'!$B$2:$B$11,INT((ROW()-2)/49)+1))</f>
        <v/>
      </c>
      <c r="B410" s="26" t="str">
        <f>IF($A410="","",INDEX('Mis Vencimientos'!$C$2:$C$11,INT((ROW()-2)/49)+1))</f>
        <v/>
      </c>
      <c r="C410" s="26" t="str">
        <f>IF($A410="","",INDEX('Mis Vencimientos'!$D$1:$AZ$1,1,MOD(ROW()-2,49)+1))</f>
        <v/>
      </c>
      <c r="D410" s="27" t="str">
        <f>IF($A410="","",INDEX('Mis Vencimientos'!$D$2:$AZ$11,INT((ROW()-2)/49)+1,MOD(ROW()-2,49)+1))</f>
        <v/>
      </c>
      <c r="E410" s="28" t="str">
        <f t="shared" ca="1" si="24"/>
        <v/>
      </c>
      <c r="F410" s="26" t="str">
        <f t="shared" ca="1" si="25"/>
        <v/>
      </c>
      <c r="G410" s="26" t="str">
        <f t="shared" si="26"/>
        <v/>
      </c>
      <c r="H410" s="26" t="str">
        <f t="shared" si="27"/>
        <v/>
      </c>
    </row>
    <row r="411" spans="1:8" x14ac:dyDescent="0.25">
      <c r="A411" s="26" t="str">
        <f>IF(INDEX('Mis Vencimientos'!$B$2:$B$11,INT((ROW()-2)/49)+1)="","",INDEX('Mis Vencimientos'!$B$2:$B$11,INT((ROW()-2)/49)+1))</f>
        <v/>
      </c>
      <c r="B411" s="26" t="str">
        <f>IF($A411="","",INDEX('Mis Vencimientos'!$C$2:$C$11,INT((ROW()-2)/49)+1))</f>
        <v/>
      </c>
      <c r="C411" s="26" t="str">
        <f>IF($A411="","",INDEX('Mis Vencimientos'!$D$1:$AZ$1,1,MOD(ROW()-2,49)+1))</f>
        <v/>
      </c>
      <c r="D411" s="27" t="str">
        <f>IF($A411="","",INDEX('Mis Vencimientos'!$D$2:$AZ$11,INT((ROW()-2)/49)+1,MOD(ROW()-2,49)+1))</f>
        <v/>
      </c>
      <c r="E411" s="28" t="str">
        <f t="shared" ca="1" si="24"/>
        <v/>
      </c>
      <c r="F411" s="26" t="str">
        <f t="shared" ca="1" si="25"/>
        <v/>
      </c>
      <c r="G411" s="26" t="str">
        <f t="shared" si="26"/>
        <v/>
      </c>
      <c r="H411" s="26" t="str">
        <f t="shared" si="27"/>
        <v/>
      </c>
    </row>
    <row r="412" spans="1:8" x14ac:dyDescent="0.25">
      <c r="A412" s="26" t="str">
        <f>IF(INDEX('Mis Vencimientos'!$B$2:$B$11,INT((ROW()-2)/49)+1)="","",INDEX('Mis Vencimientos'!$B$2:$B$11,INT((ROW()-2)/49)+1))</f>
        <v/>
      </c>
      <c r="B412" s="26" t="str">
        <f>IF($A412="","",INDEX('Mis Vencimientos'!$C$2:$C$11,INT((ROW()-2)/49)+1))</f>
        <v/>
      </c>
      <c r="C412" s="26" t="str">
        <f>IF($A412="","",INDEX('Mis Vencimientos'!$D$1:$AZ$1,1,MOD(ROW()-2,49)+1))</f>
        <v/>
      </c>
      <c r="D412" s="27" t="str">
        <f>IF($A412="","",INDEX('Mis Vencimientos'!$D$2:$AZ$11,INT((ROW()-2)/49)+1,MOD(ROW()-2,49)+1))</f>
        <v/>
      </c>
      <c r="E412" s="28" t="str">
        <f t="shared" ca="1" si="24"/>
        <v/>
      </c>
      <c r="F412" s="26" t="str">
        <f t="shared" ca="1" si="25"/>
        <v/>
      </c>
      <c r="G412" s="26" t="str">
        <f t="shared" si="26"/>
        <v/>
      </c>
      <c r="H412" s="26" t="str">
        <f t="shared" si="27"/>
        <v/>
      </c>
    </row>
    <row r="413" spans="1:8" x14ac:dyDescent="0.25">
      <c r="A413" s="26" t="str">
        <f>IF(INDEX('Mis Vencimientos'!$B$2:$B$11,INT((ROW()-2)/49)+1)="","",INDEX('Mis Vencimientos'!$B$2:$B$11,INT((ROW()-2)/49)+1))</f>
        <v/>
      </c>
      <c r="B413" s="26" t="str">
        <f>IF($A413="","",INDEX('Mis Vencimientos'!$C$2:$C$11,INT((ROW()-2)/49)+1))</f>
        <v/>
      </c>
      <c r="C413" s="26" t="str">
        <f>IF($A413="","",INDEX('Mis Vencimientos'!$D$1:$AZ$1,1,MOD(ROW()-2,49)+1))</f>
        <v/>
      </c>
      <c r="D413" s="27" t="str">
        <f>IF($A413="","",INDEX('Mis Vencimientos'!$D$2:$AZ$11,INT((ROW()-2)/49)+1,MOD(ROW()-2,49)+1))</f>
        <v/>
      </c>
      <c r="E413" s="28" t="str">
        <f t="shared" ca="1" si="24"/>
        <v/>
      </c>
      <c r="F413" s="26" t="str">
        <f t="shared" ca="1" si="25"/>
        <v/>
      </c>
      <c r="G413" s="26" t="str">
        <f t="shared" si="26"/>
        <v/>
      </c>
      <c r="H413" s="26" t="str">
        <f t="shared" si="27"/>
        <v/>
      </c>
    </row>
    <row r="414" spans="1:8" x14ac:dyDescent="0.25">
      <c r="A414" s="26" t="str">
        <f>IF(INDEX('Mis Vencimientos'!$B$2:$B$11,INT((ROW()-2)/49)+1)="","",INDEX('Mis Vencimientos'!$B$2:$B$11,INT((ROW()-2)/49)+1))</f>
        <v/>
      </c>
      <c r="B414" s="26" t="str">
        <f>IF($A414="","",INDEX('Mis Vencimientos'!$C$2:$C$11,INT((ROW()-2)/49)+1))</f>
        <v/>
      </c>
      <c r="C414" s="26" t="str">
        <f>IF($A414="","",INDEX('Mis Vencimientos'!$D$1:$AZ$1,1,MOD(ROW()-2,49)+1))</f>
        <v/>
      </c>
      <c r="D414" s="27" t="str">
        <f>IF($A414="","",INDEX('Mis Vencimientos'!$D$2:$AZ$11,INT((ROW()-2)/49)+1,MOD(ROW()-2,49)+1))</f>
        <v/>
      </c>
      <c r="E414" s="28" t="str">
        <f t="shared" ca="1" si="24"/>
        <v/>
      </c>
      <c r="F414" s="26" t="str">
        <f t="shared" ca="1" si="25"/>
        <v/>
      </c>
      <c r="G414" s="26" t="str">
        <f t="shared" si="26"/>
        <v/>
      </c>
      <c r="H414" s="26" t="str">
        <f t="shared" si="27"/>
        <v/>
      </c>
    </row>
    <row r="415" spans="1:8" x14ac:dyDescent="0.25">
      <c r="A415" s="26" t="str">
        <f>IF(INDEX('Mis Vencimientos'!$B$2:$B$11,INT((ROW()-2)/49)+1)="","",INDEX('Mis Vencimientos'!$B$2:$B$11,INT((ROW()-2)/49)+1))</f>
        <v/>
      </c>
      <c r="B415" s="26" t="str">
        <f>IF($A415="","",INDEX('Mis Vencimientos'!$C$2:$C$11,INT((ROW()-2)/49)+1))</f>
        <v/>
      </c>
      <c r="C415" s="26" t="str">
        <f>IF($A415="","",INDEX('Mis Vencimientos'!$D$1:$AZ$1,1,MOD(ROW()-2,49)+1))</f>
        <v/>
      </c>
      <c r="D415" s="27" t="str">
        <f>IF($A415="","",INDEX('Mis Vencimientos'!$D$2:$AZ$11,INT((ROW()-2)/49)+1,MOD(ROW()-2,49)+1))</f>
        <v/>
      </c>
      <c r="E415" s="28" t="str">
        <f t="shared" ca="1" si="24"/>
        <v/>
      </c>
      <c r="F415" s="26" t="str">
        <f t="shared" ca="1" si="25"/>
        <v/>
      </c>
      <c r="G415" s="26" t="str">
        <f t="shared" si="26"/>
        <v/>
      </c>
      <c r="H415" s="26" t="str">
        <f t="shared" si="27"/>
        <v/>
      </c>
    </row>
    <row r="416" spans="1:8" x14ac:dyDescent="0.25">
      <c r="A416" s="26" t="str">
        <f>IF(INDEX('Mis Vencimientos'!$B$2:$B$11,INT((ROW()-2)/49)+1)="","",INDEX('Mis Vencimientos'!$B$2:$B$11,INT((ROW()-2)/49)+1))</f>
        <v/>
      </c>
      <c r="B416" s="26" t="str">
        <f>IF($A416="","",INDEX('Mis Vencimientos'!$C$2:$C$11,INT((ROW()-2)/49)+1))</f>
        <v/>
      </c>
      <c r="C416" s="26" t="str">
        <f>IF($A416="","",INDEX('Mis Vencimientos'!$D$1:$AZ$1,1,MOD(ROW()-2,49)+1))</f>
        <v/>
      </c>
      <c r="D416" s="27" t="str">
        <f>IF($A416="","",INDEX('Mis Vencimientos'!$D$2:$AZ$11,INT((ROW()-2)/49)+1,MOD(ROW()-2,49)+1))</f>
        <v/>
      </c>
      <c r="E416" s="28" t="str">
        <f t="shared" ca="1" si="24"/>
        <v/>
      </c>
      <c r="F416" s="26" t="str">
        <f t="shared" ca="1" si="25"/>
        <v/>
      </c>
      <c r="G416" s="26" t="str">
        <f t="shared" si="26"/>
        <v/>
      </c>
      <c r="H416" s="26" t="str">
        <f t="shared" si="27"/>
        <v/>
      </c>
    </row>
    <row r="417" spans="1:8" x14ac:dyDescent="0.25">
      <c r="A417" s="26" t="str">
        <f>IF(INDEX('Mis Vencimientos'!$B$2:$B$11,INT((ROW()-2)/49)+1)="","",INDEX('Mis Vencimientos'!$B$2:$B$11,INT((ROW()-2)/49)+1))</f>
        <v/>
      </c>
      <c r="B417" s="26" t="str">
        <f>IF($A417="","",INDEX('Mis Vencimientos'!$C$2:$C$11,INT((ROW()-2)/49)+1))</f>
        <v/>
      </c>
      <c r="C417" s="26" t="str">
        <f>IF($A417="","",INDEX('Mis Vencimientos'!$D$1:$AZ$1,1,MOD(ROW()-2,49)+1))</f>
        <v/>
      </c>
      <c r="D417" s="27" t="str">
        <f>IF($A417="","",INDEX('Mis Vencimientos'!$D$2:$AZ$11,INT((ROW()-2)/49)+1,MOD(ROW()-2,49)+1))</f>
        <v/>
      </c>
      <c r="E417" s="28" t="str">
        <f t="shared" ca="1" si="24"/>
        <v/>
      </c>
      <c r="F417" s="26" t="str">
        <f t="shared" ca="1" si="25"/>
        <v/>
      </c>
      <c r="G417" s="26" t="str">
        <f t="shared" si="26"/>
        <v/>
      </c>
      <c r="H417" s="26" t="str">
        <f t="shared" si="27"/>
        <v/>
      </c>
    </row>
    <row r="418" spans="1:8" x14ac:dyDescent="0.25">
      <c r="A418" s="26" t="str">
        <f>IF(INDEX('Mis Vencimientos'!$B$2:$B$11,INT((ROW()-2)/49)+1)="","",INDEX('Mis Vencimientos'!$B$2:$B$11,INT((ROW()-2)/49)+1))</f>
        <v/>
      </c>
      <c r="B418" s="26" t="str">
        <f>IF($A418="","",INDEX('Mis Vencimientos'!$C$2:$C$11,INT((ROW()-2)/49)+1))</f>
        <v/>
      </c>
      <c r="C418" s="26" t="str">
        <f>IF($A418="","",INDEX('Mis Vencimientos'!$D$1:$AZ$1,1,MOD(ROW()-2,49)+1))</f>
        <v/>
      </c>
      <c r="D418" s="27" t="str">
        <f>IF($A418="","",INDEX('Mis Vencimientos'!$D$2:$AZ$11,INT((ROW()-2)/49)+1,MOD(ROW()-2,49)+1))</f>
        <v/>
      </c>
      <c r="E418" s="28" t="str">
        <f t="shared" ca="1" si="24"/>
        <v/>
      </c>
      <c r="F418" s="26" t="str">
        <f t="shared" ca="1" si="25"/>
        <v/>
      </c>
      <c r="G418" s="26" t="str">
        <f t="shared" si="26"/>
        <v/>
      </c>
      <c r="H418" s="26" t="str">
        <f t="shared" si="27"/>
        <v/>
      </c>
    </row>
    <row r="419" spans="1:8" x14ac:dyDescent="0.25">
      <c r="A419" s="26" t="str">
        <f>IF(INDEX('Mis Vencimientos'!$B$2:$B$11,INT((ROW()-2)/49)+1)="","",INDEX('Mis Vencimientos'!$B$2:$B$11,INT((ROW()-2)/49)+1))</f>
        <v/>
      </c>
      <c r="B419" s="26" t="str">
        <f>IF($A419="","",INDEX('Mis Vencimientos'!$C$2:$C$11,INT((ROW()-2)/49)+1))</f>
        <v/>
      </c>
      <c r="C419" s="26" t="str">
        <f>IF($A419="","",INDEX('Mis Vencimientos'!$D$1:$AZ$1,1,MOD(ROW()-2,49)+1))</f>
        <v/>
      </c>
      <c r="D419" s="27" t="str">
        <f>IF($A419="","",INDEX('Mis Vencimientos'!$D$2:$AZ$11,INT((ROW()-2)/49)+1,MOD(ROW()-2,49)+1))</f>
        <v/>
      </c>
      <c r="E419" s="28" t="str">
        <f t="shared" ca="1" si="24"/>
        <v/>
      </c>
      <c r="F419" s="26" t="str">
        <f t="shared" ca="1" si="25"/>
        <v/>
      </c>
      <c r="G419" s="26" t="str">
        <f t="shared" si="26"/>
        <v/>
      </c>
      <c r="H419" s="26" t="str">
        <f t="shared" si="27"/>
        <v/>
      </c>
    </row>
    <row r="420" spans="1:8" x14ac:dyDescent="0.25">
      <c r="A420" s="26" t="str">
        <f>IF(INDEX('Mis Vencimientos'!$B$2:$B$11,INT((ROW()-2)/49)+1)="","",INDEX('Mis Vencimientos'!$B$2:$B$11,INT((ROW()-2)/49)+1))</f>
        <v/>
      </c>
      <c r="B420" s="26" t="str">
        <f>IF($A420="","",INDEX('Mis Vencimientos'!$C$2:$C$11,INT((ROW()-2)/49)+1))</f>
        <v/>
      </c>
      <c r="C420" s="26" t="str">
        <f>IF($A420="","",INDEX('Mis Vencimientos'!$D$1:$AZ$1,1,MOD(ROW()-2,49)+1))</f>
        <v/>
      </c>
      <c r="D420" s="27" t="str">
        <f>IF($A420="","",INDEX('Mis Vencimientos'!$D$2:$AZ$11,INT((ROW()-2)/49)+1,MOD(ROW()-2,49)+1))</f>
        <v/>
      </c>
      <c r="E420" s="28" t="str">
        <f t="shared" ca="1" si="24"/>
        <v/>
      </c>
      <c r="F420" s="26" t="str">
        <f t="shared" ca="1" si="25"/>
        <v/>
      </c>
      <c r="G420" s="26" t="str">
        <f t="shared" si="26"/>
        <v/>
      </c>
      <c r="H420" s="26" t="str">
        <f t="shared" si="27"/>
        <v/>
      </c>
    </row>
    <row r="421" spans="1:8" x14ac:dyDescent="0.25">
      <c r="A421" s="26" t="str">
        <f>IF(INDEX('Mis Vencimientos'!$B$2:$B$11,INT((ROW()-2)/49)+1)="","",INDEX('Mis Vencimientos'!$B$2:$B$11,INT((ROW()-2)/49)+1))</f>
        <v/>
      </c>
      <c r="B421" s="26" t="str">
        <f>IF($A421="","",INDEX('Mis Vencimientos'!$C$2:$C$11,INT((ROW()-2)/49)+1))</f>
        <v/>
      </c>
      <c r="C421" s="26" t="str">
        <f>IF($A421="","",INDEX('Mis Vencimientos'!$D$1:$AZ$1,1,MOD(ROW()-2,49)+1))</f>
        <v/>
      </c>
      <c r="D421" s="27" t="str">
        <f>IF($A421="","",INDEX('Mis Vencimientos'!$D$2:$AZ$11,INT((ROW()-2)/49)+1,MOD(ROW()-2,49)+1))</f>
        <v/>
      </c>
      <c r="E421" s="28" t="str">
        <f t="shared" ca="1" si="24"/>
        <v/>
      </c>
      <c r="F421" s="26" t="str">
        <f t="shared" ca="1" si="25"/>
        <v/>
      </c>
      <c r="G421" s="26" t="str">
        <f t="shared" si="26"/>
        <v/>
      </c>
      <c r="H421" s="26" t="str">
        <f t="shared" si="27"/>
        <v/>
      </c>
    </row>
    <row r="422" spans="1:8" x14ac:dyDescent="0.25">
      <c r="A422" s="26" t="str">
        <f>IF(INDEX('Mis Vencimientos'!$B$2:$B$11,INT((ROW()-2)/49)+1)="","",INDEX('Mis Vencimientos'!$B$2:$B$11,INT((ROW()-2)/49)+1))</f>
        <v/>
      </c>
      <c r="B422" s="26" t="str">
        <f>IF($A422="","",INDEX('Mis Vencimientos'!$C$2:$C$11,INT((ROW()-2)/49)+1))</f>
        <v/>
      </c>
      <c r="C422" s="26" t="str">
        <f>IF($A422="","",INDEX('Mis Vencimientos'!$D$1:$AZ$1,1,MOD(ROW()-2,49)+1))</f>
        <v/>
      </c>
      <c r="D422" s="27" t="str">
        <f>IF($A422="","",INDEX('Mis Vencimientos'!$D$2:$AZ$11,INT((ROW()-2)/49)+1,MOD(ROW()-2,49)+1))</f>
        <v/>
      </c>
      <c r="E422" s="28" t="str">
        <f t="shared" ca="1" si="24"/>
        <v/>
      </c>
      <c r="F422" s="26" t="str">
        <f t="shared" ca="1" si="25"/>
        <v/>
      </c>
      <c r="G422" s="26" t="str">
        <f t="shared" si="26"/>
        <v/>
      </c>
      <c r="H422" s="26" t="str">
        <f t="shared" si="27"/>
        <v/>
      </c>
    </row>
    <row r="423" spans="1:8" x14ac:dyDescent="0.25">
      <c r="A423" s="26" t="str">
        <f>IF(INDEX('Mis Vencimientos'!$B$2:$B$11,INT((ROW()-2)/49)+1)="","",INDEX('Mis Vencimientos'!$B$2:$B$11,INT((ROW()-2)/49)+1))</f>
        <v/>
      </c>
      <c r="B423" s="26" t="str">
        <f>IF($A423="","",INDEX('Mis Vencimientos'!$C$2:$C$11,INT((ROW()-2)/49)+1))</f>
        <v/>
      </c>
      <c r="C423" s="26" t="str">
        <f>IF($A423="","",INDEX('Mis Vencimientos'!$D$1:$AZ$1,1,MOD(ROW()-2,49)+1))</f>
        <v/>
      </c>
      <c r="D423" s="27" t="str">
        <f>IF($A423="","",INDEX('Mis Vencimientos'!$D$2:$AZ$11,INT((ROW()-2)/49)+1,MOD(ROW()-2,49)+1))</f>
        <v/>
      </c>
      <c r="E423" s="28" t="str">
        <f t="shared" ca="1" si="24"/>
        <v/>
      </c>
      <c r="F423" s="26" t="str">
        <f t="shared" ca="1" si="25"/>
        <v/>
      </c>
      <c r="G423" s="26" t="str">
        <f t="shared" si="26"/>
        <v/>
      </c>
      <c r="H423" s="26" t="str">
        <f t="shared" si="27"/>
        <v/>
      </c>
    </row>
    <row r="424" spans="1:8" x14ac:dyDescent="0.25">
      <c r="A424" s="26" t="str">
        <f>IF(INDEX('Mis Vencimientos'!$B$2:$B$11,INT((ROW()-2)/49)+1)="","",INDEX('Mis Vencimientos'!$B$2:$B$11,INT((ROW()-2)/49)+1))</f>
        <v/>
      </c>
      <c r="B424" s="26" t="str">
        <f>IF($A424="","",INDEX('Mis Vencimientos'!$C$2:$C$11,INT((ROW()-2)/49)+1))</f>
        <v/>
      </c>
      <c r="C424" s="26" t="str">
        <f>IF($A424="","",INDEX('Mis Vencimientos'!$D$1:$AZ$1,1,MOD(ROW()-2,49)+1))</f>
        <v/>
      </c>
      <c r="D424" s="27" t="str">
        <f>IF($A424="","",INDEX('Mis Vencimientos'!$D$2:$AZ$11,INT((ROW()-2)/49)+1,MOD(ROW()-2,49)+1))</f>
        <v/>
      </c>
      <c r="E424" s="28" t="str">
        <f t="shared" ca="1" si="24"/>
        <v/>
      </c>
      <c r="F424" s="26" t="str">
        <f t="shared" ca="1" si="25"/>
        <v/>
      </c>
      <c r="G424" s="26" t="str">
        <f t="shared" si="26"/>
        <v/>
      </c>
      <c r="H424" s="26" t="str">
        <f t="shared" si="27"/>
        <v/>
      </c>
    </row>
    <row r="425" spans="1:8" x14ac:dyDescent="0.25">
      <c r="A425" s="26" t="str">
        <f>IF(INDEX('Mis Vencimientos'!$B$2:$B$11,INT((ROW()-2)/49)+1)="","",INDEX('Mis Vencimientos'!$B$2:$B$11,INT((ROW()-2)/49)+1))</f>
        <v/>
      </c>
      <c r="B425" s="26" t="str">
        <f>IF($A425="","",INDEX('Mis Vencimientos'!$C$2:$C$11,INT((ROW()-2)/49)+1))</f>
        <v/>
      </c>
      <c r="C425" s="26" t="str">
        <f>IF($A425="","",INDEX('Mis Vencimientos'!$D$1:$AZ$1,1,MOD(ROW()-2,49)+1))</f>
        <v/>
      </c>
      <c r="D425" s="27" t="str">
        <f>IF($A425="","",INDEX('Mis Vencimientos'!$D$2:$AZ$11,INT((ROW()-2)/49)+1,MOD(ROW()-2,49)+1))</f>
        <v/>
      </c>
      <c r="E425" s="28" t="str">
        <f t="shared" ca="1" si="24"/>
        <v/>
      </c>
      <c r="F425" s="26" t="str">
        <f t="shared" ca="1" si="25"/>
        <v/>
      </c>
      <c r="G425" s="26" t="str">
        <f t="shared" si="26"/>
        <v/>
      </c>
      <c r="H425" s="26" t="str">
        <f t="shared" si="27"/>
        <v/>
      </c>
    </row>
    <row r="426" spans="1:8" x14ac:dyDescent="0.25">
      <c r="A426" s="26" t="str">
        <f>IF(INDEX('Mis Vencimientos'!$B$2:$B$11,INT((ROW()-2)/49)+1)="","",INDEX('Mis Vencimientos'!$B$2:$B$11,INT((ROW()-2)/49)+1))</f>
        <v/>
      </c>
      <c r="B426" s="26" t="str">
        <f>IF($A426="","",INDEX('Mis Vencimientos'!$C$2:$C$11,INT((ROW()-2)/49)+1))</f>
        <v/>
      </c>
      <c r="C426" s="26" t="str">
        <f>IF($A426="","",INDEX('Mis Vencimientos'!$D$1:$AZ$1,1,MOD(ROW()-2,49)+1))</f>
        <v/>
      </c>
      <c r="D426" s="27" t="str">
        <f>IF($A426="","",INDEX('Mis Vencimientos'!$D$2:$AZ$11,INT((ROW()-2)/49)+1,MOD(ROW()-2,49)+1))</f>
        <v/>
      </c>
      <c r="E426" s="28" t="str">
        <f t="shared" ca="1" si="24"/>
        <v/>
      </c>
      <c r="F426" s="26" t="str">
        <f t="shared" ca="1" si="25"/>
        <v/>
      </c>
      <c r="G426" s="26" t="str">
        <f t="shared" si="26"/>
        <v/>
      </c>
      <c r="H426" s="26" t="str">
        <f t="shared" si="27"/>
        <v/>
      </c>
    </row>
    <row r="427" spans="1:8" x14ac:dyDescent="0.25">
      <c r="A427" s="26" t="str">
        <f>IF(INDEX('Mis Vencimientos'!$B$2:$B$11,INT((ROW()-2)/49)+1)="","",INDEX('Mis Vencimientos'!$B$2:$B$11,INT((ROW()-2)/49)+1))</f>
        <v/>
      </c>
      <c r="B427" s="26" t="str">
        <f>IF($A427="","",INDEX('Mis Vencimientos'!$C$2:$C$11,INT((ROW()-2)/49)+1))</f>
        <v/>
      </c>
      <c r="C427" s="26" t="str">
        <f>IF($A427="","",INDEX('Mis Vencimientos'!$D$1:$AZ$1,1,MOD(ROW()-2,49)+1))</f>
        <v/>
      </c>
      <c r="D427" s="27" t="str">
        <f>IF($A427="","",INDEX('Mis Vencimientos'!$D$2:$AZ$11,INT((ROW()-2)/49)+1,MOD(ROW()-2,49)+1))</f>
        <v/>
      </c>
      <c r="E427" s="28" t="str">
        <f t="shared" ca="1" si="24"/>
        <v/>
      </c>
      <c r="F427" s="26" t="str">
        <f t="shared" ca="1" si="25"/>
        <v/>
      </c>
      <c r="G427" s="26" t="str">
        <f t="shared" si="26"/>
        <v/>
      </c>
      <c r="H427" s="26" t="str">
        <f t="shared" si="27"/>
        <v/>
      </c>
    </row>
    <row r="428" spans="1:8" x14ac:dyDescent="0.25">
      <c r="A428" s="26" t="str">
        <f>IF(INDEX('Mis Vencimientos'!$B$2:$B$11,INT((ROW()-2)/49)+1)="","",INDEX('Mis Vencimientos'!$B$2:$B$11,INT((ROW()-2)/49)+1))</f>
        <v/>
      </c>
      <c r="B428" s="26" t="str">
        <f>IF($A428="","",INDEX('Mis Vencimientos'!$C$2:$C$11,INT((ROW()-2)/49)+1))</f>
        <v/>
      </c>
      <c r="C428" s="26" t="str">
        <f>IF($A428="","",INDEX('Mis Vencimientos'!$D$1:$AZ$1,1,MOD(ROW()-2,49)+1))</f>
        <v/>
      </c>
      <c r="D428" s="27" t="str">
        <f>IF($A428="","",INDEX('Mis Vencimientos'!$D$2:$AZ$11,INT((ROW()-2)/49)+1,MOD(ROW()-2,49)+1))</f>
        <v/>
      </c>
      <c r="E428" s="28" t="str">
        <f t="shared" ca="1" si="24"/>
        <v/>
      </c>
      <c r="F428" s="26" t="str">
        <f t="shared" ca="1" si="25"/>
        <v/>
      </c>
      <c r="G428" s="26" t="str">
        <f t="shared" si="26"/>
        <v/>
      </c>
      <c r="H428" s="26" t="str">
        <f t="shared" si="27"/>
        <v/>
      </c>
    </row>
    <row r="429" spans="1:8" x14ac:dyDescent="0.25">
      <c r="A429" s="26" t="str">
        <f>IF(INDEX('Mis Vencimientos'!$B$2:$B$11,INT((ROW()-2)/49)+1)="","",INDEX('Mis Vencimientos'!$B$2:$B$11,INT((ROW()-2)/49)+1))</f>
        <v/>
      </c>
      <c r="B429" s="26" t="str">
        <f>IF($A429="","",INDEX('Mis Vencimientos'!$C$2:$C$11,INT((ROW()-2)/49)+1))</f>
        <v/>
      </c>
      <c r="C429" s="26" t="str">
        <f>IF($A429="","",INDEX('Mis Vencimientos'!$D$1:$AZ$1,1,MOD(ROW()-2,49)+1))</f>
        <v/>
      </c>
      <c r="D429" s="27" t="str">
        <f>IF($A429="","",INDEX('Mis Vencimientos'!$D$2:$AZ$11,INT((ROW()-2)/49)+1,MOD(ROW()-2,49)+1))</f>
        <v/>
      </c>
      <c r="E429" s="28" t="str">
        <f t="shared" ca="1" si="24"/>
        <v/>
      </c>
      <c r="F429" s="26" t="str">
        <f t="shared" ca="1" si="25"/>
        <v/>
      </c>
      <c r="G429" s="26" t="str">
        <f t="shared" si="26"/>
        <v/>
      </c>
      <c r="H429" s="26" t="str">
        <f t="shared" si="27"/>
        <v/>
      </c>
    </row>
    <row r="430" spans="1:8" x14ac:dyDescent="0.25">
      <c r="A430" s="26" t="str">
        <f>IF(INDEX('Mis Vencimientos'!$B$2:$B$11,INT((ROW()-2)/49)+1)="","",INDEX('Mis Vencimientos'!$B$2:$B$11,INT((ROW()-2)/49)+1))</f>
        <v/>
      </c>
      <c r="B430" s="26" t="str">
        <f>IF($A430="","",INDEX('Mis Vencimientos'!$C$2:$C$11,INT((ROW()-2)/49)+1))</f>
        <v/>
      </c>
      <c r="C430" s="26" t="str">
        <f>IF($A430="","",INDEX('Mis Vencimientos'!$D$1:$AZ$1,1,MOD(ROW()-2,49)+1))</f>
        <v/>
      </c>
      <c r="D430" s="27" t="str">
        <f>IF($A430="","",INDEX('Mis Vencimientos'!$D$2:$AZ$11,INT((ROW()-2)/49)+1,MOD(ROW()-2,49)+1))</f>
        <v/>
      </c>
      <c r="E430" s="28" t="str">
        <f t="shared" ca="1" si="24"/>
        <v/>
      </c>
      <c r="F430" s="26" t="str">
        <f t="shared" ca="1" si="25"/>
        <v/>
      </c>
      <c r="G430" s="26" t="str">
        <f t="shared" si="26"/>
        <v/>
      </c>
      <c r="H430" s="26" t="str">
        <f t="shared" si="27"/>
        <v/>
      </c>
    </row>
    <row r="431" spans="1:8" x14ac:dyDescent="0.25">
      <c r="A431" s="26" t="str">
        <f>IF(INDEX('Mis Vencimientos'!$B$2:$B$11,INT((ROW()-2)/49)+1)="","",INDEX('Mis Vencimientos'!$B$2:$B$11,INT((ROW()-2)/49)+1))</f>
        <v/>
      </c>
      <c r="B431" s="26" t="str">
        <f>IF($A431="","",INDEX('Mis Vencimientos'!$C$2:$C$11,INT((ROW()-2)/49)+1))</f>
        <v/>
      </c>
      <c r="C431" s="26" t="str">
        <f>IF($A431="","",INDEX('Mis Vencimientos'!$D$1:$AZ$1,1,MOD(ROW()-2,49)+1))</f>
        <v/>
      </c>
      <c r="D431" s="27" t="str">
        <f>IF($A431="","",INDEX('Mis Vencimientos'!$D$2:$AZ$11,INT((ROW()-2)/49)+1,MOD(ROW()-2,49)+1))</f>
        <v/>
      </c>
      <c r="E431" s="28" t="str">
        <f t="shared" ca="1" si="24"/>
        <v/>
      </c>
      <c r="F431" s="26" t="str">
        <f t="shared" ca="1" si="25"/>
        <v/>
      </c>
      <c r="G431" s="26" t="str">
        <f t="shared" si="26"/>
        <v/>
      </c>
      <c r="H431" s="26" t="str">
        <f t="shared" si="27"/>
        <v/>
      </c>
    </row>
    <row r="432" spans="1:8" x14ac:dyDescent="0.25">
      <c r="A432" s="26" t="str">
        <f>IF(INDEX('Mis Vencimientos'!$B$2:$B$11,INT((ROW()-2)/49)+1)="","",INDEX('Mis Vencimientos'!$B$2:$B$11,INT((ROW()-2)/49)+1))</f>
        <v/>
      </c>
      <c r="B432" s="26" t="str">
        <f>IF($A432="","",INDEX('Mis Vencimientos'!$C$2:$C$11,INT((ROW()-2)/49)+1))</f>
        <v/>
      </c>
      <c r="C432" s="26" t="str">
        <f>IF($A432="","",INDEX('Mis Vencimientos'!$D$1:$AZ$1,1,MOD(ROW()-2,49)+1))</f>
        <v/>
      </c>
      <c r="D432" s="27" t="str">
        <f>IF($A432="","",INDEX('Mis Vencimientos'!$D$2:$AZ$11,INT((ROW()-2)/49)+1,MOD(ROW()-2,49)+1))</f>
        <v/>
      </c>
      <c r="E432" s="28" t="str">
        <f t="shared" ca="1" si="24"/>
        <v/>
      </c>
      <c r="F432" s="26" t="str">
        <f t="shared" ca="1" si="25"/>
        <v/>
      </c>
      <c r="G432" s="26" t="str">
        <f t="shared" si="26"/>
        <v/>
      </c>
      <c r="H432" s="26" t="str">
        <f t="shared" si="27"/>
        <v/>
      </c>
    </row>
    <row r="433" spans="1:8" x14ac:dyDescent="0.25">
      <c r="A433" s="26" t="str">
        <f>IF(INDEX('Mis Vencimientos'!$B$2:$B$11,INT((ROW()-2)/49)+1)="","",INDEX('Mis Vencimientos'!$B$2:$B$11,INT((ROW()-2)/49)+1))</f>
        <v/>
      </c>
      <c r="B433" s="26" t="str">
        <f>IF($A433="","",INDEX('Mis Vencimientos'!$C$2:$C$11,INT((ROW()-2)/49)+1))</f>
        <v/>
      </c>
      <c r="C433" s="26" t="str">
        <f>IF($A433="","",INDEX('Mis Vencimientos'!$D$1:$AZ$1,1,MOD(ROW()-2,49)+1))</f>
        <v/>
      </c>
      <c r="D433" s="27" t="str">
        <f>IF($A433="","",INDEX('Mis Vencimientos'!$D$2:$AZ$11,INT((ROW()-2)/49)+1,MOD(ROW()-2,49)+1))</f>
        <v/>
      </c>
      <c r="E433" s="28" t="str">
        <f t="shared" ca="1" si="24"/>
        <v/>
      </c>
      <c r="F433" s="26" t="str">
        <f t="shared" ca="1" si="25"/>
        <v/>
      </c>
      <c r="G433" s="26" t="str">
        <f t="shared" si="26"/>
        <v/>
      </c>
      <c r="H433" s="26" t="str">
        <f t="shared" si="27"/>
        <v/>
      </c>
    </row>
    <row r="434" spans="1:8" x14ac:dyDescent="0.25">
      <c r="A434" s="26" t="str">
        <f>IF(INDEX('Mis Vencimientos'!$B$2:$B$11,INT((ROW()-2)/49)+1)="","",INDEX('Mis Vencimientos'!$B$2:$B$11,INT((ROW()-2)/49)+1))</f>
        <v/>
      </c>
      <c r="B434" s="26" t="str">
        <f>IF($A434="","",INDEX('Mis Vencimientos'!$C$2:$C$11,INT((ROW()-2)/49)+1))</f>
        <v/>
      </c>
      <c r="C434" s="26" t="str">
        <f>IF($A434="","",INDEX('Mis Vencimientos'!$D$1:$AZ$1,1,MOD(ROW()-2,49)+1))</f>
        <v/>
      </c>
      <c r="D434" s="27" t="str">
        <f>IF($A434="","",INDEX('Mis Vencimientos'!$D$2:$AZ$11,INT((ROW()-2)/49)+1,MOD(ROW()-2,49)+1))</f>
        <v/>
      </c>
      <c r="E434" s="28" t="str">
        <f t="shared" ca="1" si="24"/>
        <v/>
      </c>
      <c r="F434" s="26" t="str">
        <f t="shared" ca="1" si="25"/>
        <v/>
      </c>
      <c r="G434" s="26" t="str">
        <f t="shared" si="26"/>
        <v/>
      </c>
      <c r="H434" s="26" t="str">
        <f t="shared" si="27"/>
        <v/>
      </c>
    </row>
    <row r="435" spans="1:8" x14ac:dyDescent="0.25">
      <c r="A435" s="26" t="str">
        <f>IF(INDEX('Mis Vencimientos'!$B$2:$B$11,INT((ROW()-2)/49)+1)="","",INDEX('Mis Vencimientos'!$B$2:$B$11,INT((ROW()-2)/49)+1))</f>
        <v/>
      </c>
      <c r="B435" s="26" t="str">
        <f>IF($A435="","",INDEX('Mis Vencimientos'!$C$2:$C$11,INT((ROW()-2)/49)+1))</f>
        <v/>
      </c>
      <c r="C435" s="26" t="str">
        <f>IF($A435="","",INDEX('Mis Vencimientos'!$D$1:$AZ$1,1,MOD(ROW()-2,49)+1))</f>
        <v/>
      </c>
      <c r="D435" s="27" t="str">
        <f>IF($A435="","",INDEX('Mis Vencimientos'!$D$2:$AZ$11,INT((ROW()-2)/49)+1,MOD(ROW()-2,49)+1))</f>
        <v/>
      </c>
      <c r="E435" s="28" t="str">
        <f t="shared" ca="1" si="24"/>
        <v/>
      </c>
      <c r="F435" s="26" t="str">
        <f t="shared" ca="1" si="25"/>
        <v/>
      </c>
      <c r="G435" s="26" t="str">
        <f t="shared" si="26"/>
        <v/>
      </c>
      <c r="H435" s="26" t="str">
        <f t="shared" si="27"/>
        <v/>
      </c>
    </row>
    <row r="436" spans="1:8" x14ac:dyDescent="0.25">
      <c r="A436" s="26" t="str">
        <f>IF(INDEX('Mis Vencimientos'!$B$2:$B$11,INT((ROW()-2)/49)+1)="","",INDEX('Mis Vencimientos'!$B$2:$B$11,INT((ROW()-2)/49)+1))</f>
        <v/>
      </c>
      <c r="B436" s="26" t="str">
        <f>IF($A436="","",INDEX('Mis Vencimientos'!$C$2:$C$11,INT((ROW()-2)/49)+1))</f>
        <v/>
      </c>
      <c r="C436" s="26" t="str">
        <f>IF($A436="","",INDEX('Mis Vencimientos'!$D$1:$AZ$1,1,MOD(ROW()-2,49)+1))</f>
        <v/>
      </c>
      <c r="D436" s="27" t="str">
        <f>IF($A436="","",INDEX('Mis Vencimientos'!$D$2:$AZ$11,INT((ROW()-2)/49)+1,MOD(ROW()-2,49)+1))</f>
        <v/>
      </c>
      <c r="E436" s="28" t="str">
        <f t="shared" ca="1" si="24"/>
        <v/>
      </c>
      <c r="F436" s="26" t="str">
        <f t="shared" ca="1" si="25"/>
        <v/>
      </c>
      <c r="G436" s="26" t="str">
        <f t="shared" si="26"/>
        <v/>
      </c>
      <c r="H436" s="26" t="str">
        <f t="shared" si="27"/>
        <v/>
      </c>
    </row>
    <row r="437" spans="1:8" x14ac:dyDescent="0.25">
      <c r="A437" s="26" t="str">
        <f>IF(INDEX('Mis Vencimientos'!$B$2:$B$11,INT((ROW()-2)/49)+1)="","",INDEX('Mis Vencimientos'!$B$2:$B$11,INT((ROW()-2)/49)+1))</f>
        <v/>
      </c>
      <c r="B437" s="26" t="str">
        <f>IF($A437="","",INDEX('Mis Vencimientos'!$C$2:$C$11,INT((ROW()-2)/49)+1))</f>
        <v/>
      </c>
      <c r="C437" s="26" t="str">
        <f>IF($A437="","",INDEX('Mis Vencimientos'!$D$1:$AZ$1,1,MOD(ROW()-2,49)+1))</f>
        <v/>
      </c>
      <c r="D437" s="27" t="str">
        <f>IF($A437="","",INDEX('Mis Vencimientos'!$D$2:$AZ$11,INT((ROW()-2)/49)+1,MOD(ROW()-2,49)+1))</f>
        <v/>
      </c>
      <c r="E437" s="28" t="str">
        <f t="shared" ca="1" si="24"/>
        <v/>
      </c>
      <c r="F437" s="26" t="str">
        <f t="shared" ca="1" si="25"/>
        <v/>
      </c>
      <c r="G437" s="26" t="str">
        <f t="shared" si="26"/>
        <v/>
      </c>
      <c r="H437" s="26" t="str">
        <f t="shared" si="27"/>
        <v/>
      </c>
    </row>
    <row r="438" spans="1:8" x14ac:dyDescent="0.25">
      <c r="A438" s="26" t="str">
        <f>IF(INDEX('Mis Vencimientos'!$B$2:$B$11,INT((ROW()-2)/49)+1)="","",INDEX('Mis Vencimientos'!$B$2:$B$11,INT((ROW()-2)/49)+1))</f>
        <v/>
      </c>
      <c r="B438" s="26" t="str">
        <f>IF($A438="","",INDEX('Mis Vencimientos'!$C$2:$C$11,INT((ROW()-2)/49)+1))</f>
        <v/>
      </c>
      <c r="C438" s="26" t="str">
        <f>IF($A438="","",INDEX('Mis Vencimientos'!$D$1:$AZ$1,1,MOD(ROW()-2,49)+1))</f>
        <v/>
      </c>
      <c r="D438" s="27" t="str">
        <f>IF($A438="","",INDEX('Mis Vencimientos'!$D$2:$AZ$11,INT((ROW()-2)/49)+1,MOD(ROW()-2,49)+1))</f>
        <v/>
      </c>
      <c r="E438" s="28" t="str">
        <f t="shared" ca="1" si="24"/>
        <v/>
      </c>
      <c r="F438" s="26" t="str">
        <f t="shared" ca="1" si="25"/>
        <v/>
      </c>
      <c r="G438" s="26" t="str">
        <f t="shared" si="26"/>
        <v/>
      </c>
      <c r="H438" s="26" t="str">
        <f t="shared" si="27"/>
        <v/>
      </c>
    </row>
    <row r="439" spans="1:8" x14ac:dyDescent="0.25">
      <c r="A439" s="26" t="str">
        <f>IF(INDEX('Mis Vencimientos'!$B$2:$B$11,INT((ROW()-2)/49)+1)="","",INDEX('Mis Vencimientos'!$B$2:$B$11,INT((ROW()-2)/49)+1))</f>
        <v/>
      </c>
      <c r="B439" s="26" t="str">
        <f>IF($A439="","",INDEX('Mis Vencimientos'!$C$2:$C$11,INT((ROW()-2)/49)+1))</f>
        <v/>
      </c>
      <c r="C439" s="26" t="str">
        <f>IF($A439="","",INDEX('Mis Vencimientos'!$D$1:$AZ$1,1,MOD(ROW()-2,49)+1))</f>
        <v/>
      </c>
      <c r="D439" s="27" t="str">
        <f>IF($A439="","",INDEX('Mis Vencimientos'!$D$2:$AZ$11,INT((ROW()-2)/49)+1,MOD(ROW()-2,49)+1))</f>
        <v/>
      </c>
      <c r="E439" s="28" t="str">
        <f t="shared" ca="1" si="24"/>
        <v/>
      </c>
      <c r="F439" s="26" t="str">
        <f t="shared" ca="1" si="25"/>
        <v/>
      </c>
      <c r="G439" s="26" t="str">
        <f t="shared" si="26"/>
        <v/>
      </c>
      <c r="H439" s="26" t="str">
        <f t="shared" si="27"/>
        <v/>
      </c>
    </row>
    <row r="440" spans="1:8" x14ac:dyDescent="0.25">
      <c r="A440" s="26" t="str">
        <f>IF(INDEX('Mis Vencimientos'!$B$2:$B$11,INT((ROW()-2)/49)+1)="","",INDEX('Mis Vencimientos'!$B$2:$B$11,INT((ROW()-2)/49)+1))</f>
        <v/>
      </c>
      <c r="B440" s="26" t="str">
        <f>IF($A440="","",INDEX('Mis Vencimientos'!$C$2:$C$11,INT((ROW()-2)/49)+1))</f>
        <v/>
      </c>
      <c r="C440" s="26" t="str">
        <f>IF($A440="","",INDEX('Mis Vencimientos'!$D$1:$AZ$1,1,MOD(ROW()-2,49)+1))</f>
        <v/>
      </c>
      <c r="D440" s="27" t="str">
        <f>IF($A440="","",INDEX('Mis Vencimientos'!$D$2:$AZ$11,INT((ROW()-2)/49)+1,MOD(ROW()-2,49)+1))</f>
        <v/>
      </c>
      <c r="E440" s="28" t="str">
        <f t="shared" ca="1" si="24"/>
        <v/>
      </c>
      <c r="F440" s="26" t="str">
        <f t="shared" ca="1" si="25"/>
        <v/>
      </c>
      <c r="G440" s="26" t="str">
        <f t="shared" si="26"/>
        <v/>
      </c>
      <c r="H440" s="26" t="str">
        <f t="shared" si="27"/>
        <v/>
      </c>
    </row>
    <row r="441" spans="1:8" x14ac:dyDescent="0.25">
      <c r="A441" s="26" t="str">
        <f>IF(INDEX('Mis Vencimientos'!$B$2:$B$11,INT((ROW()-2)/49)+1)="","",INDEX('Mis Vencimientos'!$B$2:$B$11,INT((ROW()-2)/49)+1))</f>
        <v/>
      </c>
      <c r="B441" s="26" t="str">
        <f>IF($A441="","",INDEX('Mis Vencimientos'!$C$2:$C$11,INT((ROW()-2)/49)+1))</f>
        <v/>
      </c>
      <c r="C441" s="26" t="str">
        <f>IF($A441="","",INDEX('Mis Vencimientos'!$D$1:$AZ$1,1,MOD(ROW()-2,49)+1))</f>
        <v/>
      </c>
      <c r="D441" s="27" t="str">
        <f>IF($A441="","",INDEX('Mis Vencimientos'!$D$2:$AZ$11,INT((ROW()-2)/49)+1,MOD(ROW()-2,49)+1))</f>
        <v/>
      </c>
      <c r="E441" s="28" t="str">
        <f t="shared" ca="1" si="24"/>
        <v/>
      </c>
      <c r="F441" s="26" t="str">
        <f t="shared" ca="1" si="25"/>
        <v/>
      </c>
      <c r="G441" s="26" t="str">
        <f t="shared" si="26"/>
        <v/>
      </c>
      <c r="H441" s="26" t="str">
        <f t="shared" si="27"/>
        <v/>
      </c>
    </row>
    <row r="442" spans="1:8" x14ac:dyDescent="0.25">
      <c r="A442" s="26" t="str">
        <f>IF(INDEX('Mis Vencimientos'!$B$2:$B$11,INT((ROW()-2)/49)+1)="","",INDEX('Mis Vencimientos'!$B$2:$B$11,INT((ROW()-2)/49)+1))</f>
        <v/>
      </c>
      <c r="B442" s="26" t="str">
        <f>IF($A442="","",INDEX('Mis Vencimientos'!$C$2:$C$11,INT((ROW()-2)/49)+1))</f>
        <v/>
      </c>
      <c r="C442" s="26" t="str">
        <f>IF($A442="","",INDEX('Mis Vencimientos'!$D$1:$AZ$1,1,MOD(ROW()-2,49)+1))</f>
        <v/>
      </c>
      <c r="D442" s="27" t="str">
        <f>IF($A442="","",INDEX('Mis Vencimientos'!$D$2:$AZ$11,INT((ROW()-2)/49)+1,MOD(ROW()-2,49)+1))</f>
        <v/>
      </c>
      <c r="E442" s="28" t="str">
        <f t="shared" ca="1" si="24"/>
        <v/>
      </c>
      <c r="F442" s="26" t="str">
        <f t="shared" ca="1" si="25"/>
        <v/>
      </c>
      <c r="G442" s="26" t="str">
        <f t="shared" si="26"/>
        <v/>
      </c>
      <c r="H442" s="26" t="str">
        <f t="shared" si="27"/>
        <v/>
      </c>
    </row>
    <row r="443" spans="1:8" x14ac:dyDescent="0.25">
      <c r="A443" s="26" t="str">
        <f>IF(INDEX('Mis Vencimientos'!$B$2:$B$11,INT((ROW()-2)/49)+1)="","",INDEX('Mis Vencimientos'!$B$2:$B$11,INT((ROW()-2)/49)+1))</f>
        <v/>
      </c>
      <c r="B443" s="26" t="str">
        <f>IF($A443="","",INDEX('Mis Vencimientos'!$C$2:$C$11,INT((ROW()-2)/49)+1))</f>
        <v/>
      </c>
      <c r="C443" s="26" t="str">
        <f>IF($A443="","",INDEX('Mis Vencimientos'!$D$1:$AZ$1,1,MOD(ROW()-2,49)+1))</f>
        <v/>
      </c>
      <c r="D443" s="27" t="str">
        <f>IF($A443="","",INDEX('Mis Vencimientos'!$D$2:$AZ$11,INT((ROW()-2)/49)+1,MOD(ROW()-2,49)+1))</f>
        <v/>
      </c>
      <c r="E443" s="28" t="str">
        <f t="shared" ca="1" si="24"/>
        <v/>
      </c>
      <c r="F443" s="26" t="str">
        <f t="shared" ca="1" si="25"/>
        <v/>
      </c>
      <c r="G443" s="26" t="str">
        <f t="shared" si="26"/>
        <v/>
      </c>
      <c r="H443" s="26" t="str">
        <f t="shared" si="27"/>
        <v/>
      </c>
    </row>
    <row r="444" spans="1:8" x14ac:dyDescent="0.25">
      <c r="A444" s="26" t="str">
        <f>IF(INDEX('Mis Vencimientos'!$B$2:$B$11,INT((ROW()-2)/49)+1)="","",INDEX('Mis Vencimientos'!$B$2:$B$11,INT((ROW()-2)/49)+1))</f>
        <v/>
      </c>
      <c r="B444" s="26" t="str">
        <f>IF($A444="","",INDEX('Mis Vencimientos'!$C$2:$C$11,INT((ROW()-2)/49)+1))</f>
        <v/>
      </c>
      <c r="C444" s="26" t="str">
        <f>IF($A444="","",INDEX('Mis Vencimientos'!$D$1:$AZ$1,1,MOD(ROW()-2,49)+1))</f>
        <v/>
      </c>
      <c r="D444" s="27" t="str">
        <f>IF($A444="","",INDEX('Mis Vencimientos'!$D$2:$AZ$11,INT((ROW()-2)/49)+1,MOD(ROW()-2,49)+1))</f>
        <v/>
      </c>
      <c r="E444" s="28" t="str">
        <f t="shared" ca="1" si="24"/>
        <v/>
      </c>
      <c r="F444" s="26" t="str">
        <f t="shared" ca="1" si="25"/>
        <v/>
      </c>
      <c r="G444" s="26" t="str">
        <f t="shared" si="26"/>
        <v/>
      </c>
      <c r="H444" s="26" t="str">
        <f t="shared" si="27"/>
        <v/>
      </c>
    </row>
    <row r="445" spans="1:8" x14ac:dyDescent="0.25">
      <c r="A445" s="26" t="str">
        <f>IF(INDEX('Mis Vencimientos'!$B$2:$B$11,INT((ROW()-2)/49)+1)="","",INDEX('Mis Vencimientos'!$B$2:$B$11,INT((ROW()-2)/49)+1))</f>
        <v/>
      </c>
      <c r="B445" s="26" t="str">
        <f>IF($A445="","",INDEX('Mis Vencimientos'!$C$2:$C$11,INT((ROW()-2)/49)+1))</f>
        <v/>
      </c>
      <c r="C445" s="26" t="str">
        <f>IF($A445="","",INDEX('Mis Vencimientos'!$D$1:$AZ$1,1,MOD(ROW()-2,49)+1))</f>
        <v/>
      </c>
      <c r="D445" s="27" t="str">
        <f>IF($A445="","",INDEX('Mis Vencimientos'!$D$2:$AZ$11,INT((ROW()-2)/49)+1,MOD(ROW()-2,49)+1))</f>
        <v/>
      </c>
      <c r="E445" s="28" t="str">
        <f t="shared" ca="1" si="24"/>
        <v/>
      </c>
      <c r="F445" s="26" t="str">
        <f t="shared" ca="1" si="25"/>
        <v/>
      </c>
      <c r="G445" s="26" t="str">
        <f t="shared" si="26"/>
        <v/>
      </c>
      <c r="H445" s="26" t="str">
        <f t="shared" si="27"/>
        <v/>
      </c>
    </row>
    <row r="446" spans="1:8" x14ac:dyDescent="0.25">
      <c r="A446" s="26" t="str">
        <f>IF(INDEX('Mis Vencimientos'!$B$2:$B$11,INT((ROW()-2)/49)+1)="","",INDEX('Mis Vencimientos'!$B$2:$B$11,INT((ROW()-2)/49)+1))</f>
        <v/>
      </c>
      <c r="B446" s="26" t="str">
        <f>IF($A446="","",INDEX('Mis Vencimientos'!$C$2:$C$11,INT((ROW()-2)/49)+1))</f>
        <v/>
      </c>
      <c r="C446" s="26" t="str">
        <f>IF($A446="","",INDEX('Mis Vencimientos'!$D$1:$AZ$1,1,MOD(ROW()-2,49)+1))</f>
        <v/>
      </c>
      <c r="D446" s="27" t="str">
        <f>IF($A446="","",INDEX('Mis Vencimientos'!$D$2:$AZ$11,INT((ROW()-2)/49)+1,MOD(ROW()-2,49)+1))</f>
        <v/>
      </c>
      <c r="E446" s="28" t="str">
        <f t="shared" ca="1" si="24"/>
        <v/>
      </c>
      <c r="F446" s="26" t="str">
        <f t="shared" ca="1" si="25"/>
        <v/>
      </c>
      <c r="G446" s="26" t="str">
        <f t="shared" si="26"/>
        <v/>
      </c>
      <c r="H446" s="26" t="str">
        <f t="shared" si="27"/>
        <v/>
      </c>
    </row>
    <row r="447" spans="1:8" x14ac:dyDescent="0.25">
      <c r="A447" s="26" t="str">
        <f>IF(INDEX('Mis Vencimientos'!$B$2:$B$11,INT((ROW()-2)/49)+1)="","",INDEX('Mis Vencimientos'!$B$2:$B$11,INT((ROW()-2)/49)+1))</f>
        <v/>
      </c>
      <c r="B447" s="26" t="str">
        <f>IF($A447="","",INDEX('Mis Vencimientos'!$C$2:$C$11,INT((ROW()-2)/49)+1))</f>
        <v/>
      </c>
      <c r="C447" s="26" t="str">
        <f>IF($A447="","",INDEX('Mis Vencimientos'!$D$1:$AZ$1,1,MOD(ROW()-2,49)+1))</f>
        <v/>
      </c>
      <c r="D447" s="27" t="str">
        <f>IF($A447="","",INDEX('Mis Vencimientos'!$D$2:$AZ$11,INT((ROW()-2)/49)+1,MOD(ROW()-2,49)+1))</f>
        <v/>
      </c>
      <c r="E447" s="28" t="str">
        <f t="shared" ca="1" si="24"/>
        <v/>
      </c>
      <c r="F447" s="26" t="str">
        <f t="shared" ca="1" si="25"/>
        <v/>
      </c>
      <c r="G447" s="26" t="str">
        <f t="shared" si="26"/>
        <v/>
      </c>
      <c r="H447" s="26" t="str">
        <f t="shared" si="27"/>
        <v/>
      </c>
    </row>
    <row r="448" spans="1:8" x14ac:dyDescent="0.25">
      <c r="A448" s="26" t="str">
        <f>IF(INDEX('Mis Vencimientos'!$B$2:$B$11,INT((ROW()-2)/49)+1)="","",INDEX('Mis Vencimientos'!$B$2:$B$11,INT((ROW()-2)/49)+1))</f>
        <v/>
      </c>
      <c r="B448" s="26" t="str">
        <f>IF($A448="","",INDEX('Mis Vencimientos'!$C$2:$C$11,INT((ROW()-2)/49)+1))</f>
        <v/>
      </c>
      <c r="C448" s="26" t="str">
        <f>IF($A448="","",INDEX('Mis Vencimientos'!$D$1:$AZ$1,1,MOD(ROW()-2,49)+1))</f>
        <v/>
      </c>
      <c r="D448" s="27" t="str">
        <f>IF($A448="","",INDEX('Mis Vencimientos'!$D$2:$AZ$11,INT((ROW()-2)/49)+1,MOD(ROW()-2,49)+1))</f>
        <v/>
      </c>
      <c r="E448" s="28" t="str">
        <f t="shared" ca="1" si="24"/>
        <v/>
      </c>
      <c r="F448" s="26" t="str">
        <f t="shared" ca="1" si="25"/>
        <v/>
      </c>
      <c r="G448" s="26" t="str">
        <f t="shared" si="26"/>
        <v/>
      </c>
      <c r="H448" s="26" t="str">
        <f t="shared" si="27"/>
        <v/>
      </c>
    </row>
    <row r="449" spans="1:8" x14ac:dyDescent="0.25">
      <c r="A449" s="26" t="str">
        <f>IF(INDEX('Mis Vencimientos'!$B$2:$B$11,INT((ROW()-2)/49)+1)="","",INDEX('Mis Vencimientos'!$B$2:$B$11,INT((ROW()-2)/49)+1))</f>
        <v/>
      </c>
      <c r="B449" s="26" t="str">
        <f>IF($A449="","",INDEX('Mis Vencimientos'!$C$2:$C$11,INT((ROW()-2)/49)+1))</f>
        <v/>
      </c>
      <c r="C449" s="26" t="str">
        <f>IF($A449="","",INDEX('Mis Vencimientos'!$D$1:$AZ$1,1,MOD(ROW()-2,49)+1))</f>
        <v/>
      </c>
      <c r="D449" s="27" t="str">
        <f>IF($A449="","",INDEX('Mis Vencimientos'!$D$2:$AZ$11,INT((ROW()-2)/49)+1,MOD(ROW()-2,49)+1))</f>
        <v/>
      </c>
      <c r="E449" s="28" t="str">
        <f t="shared" ca="1" si="24"/>
        <v/>
      </c>
      <c r="F449" s="26" t="str">
        <f t="shared" ca="1" si="25"/>
        <v/>
      </c>
      <c r="G449" s="26" t="str">
        <f t="shared" si="26"/>
        <v/>
      </c>
      <c r="H449" s="26" t="str">
        <f t="shared" si="27"/>
        <v/>
      </c>
    </row>
    <row r="450" spans="1:8" x14ac:dyDescent="0.25">
      <c r="A450" s="26" t="str">
        <f>IF(INDEX('Mis Vencimientos'!$B$2:$B$11,INT((ROW()-2)/49)+1)="","",INDEX('Mis Vencimientos'!$B$2:$B$11,INT((ROW()-2)/49)+1))</f>
        <v/>
      </c>
      <c r="B450" s="26" t="str">
        <f>IF($A450="","",INDEX('Mis Vencimientos'!$C$2:$C$11,INT((ROW()-2)/49)+1))</f>
        <v/>
      </c>
      <c r="C450" s="26" t="str">
        <f>IF($A450="","",INDEX('Mis Vencimientos'!$D$1:$AZ$1,1,MOD(ROW()-2,49)+1))</f>
        <v/>
      </c>
      <c r="D450" s="27" t="str">
        <f>IF($A450="","",INDEX('Mis Vencimientos'!$D$2:$AZ$11,INT((ROW()-2)/49)+1,MOD(ROW()-2,49)+1))</f>
        <v/>
      </c>
      <c r="E450" s="28" t="str">
        <f t="shared" ref="E450:E491" ca="1" si="28">IF($D450="","",$D450-TODAY())</f>
        <v/>
      </c>
      <c r="F450" s="26" t="str">
        <f t="shared" ref="F450:F491" ca="1" si="29">IF($D450="","",IF($D450&lt;TODAY(),"Vencido",IF($D450=TODAY(),"Vence hoy",IF($D450&lt;=TODAY()+5,"≤ 5 días",IF($D450&lt;=TODAY()+15,"≤ 15 días","&gt; 15 días")))))</f>
        <v/>
      </c>
      <c r="G450" s="26" t="str">
        <f t="shared" ref="G450:G491" si="30">IF($C450="","",IF(LEFT($C450,5)="Renta","Renta",IF(LEFT($C450,3)="RST","RST",IF(LEFT($C450,7)="Retefte","Retención",IF(LEFT($C450,3)="IVA","IVA",IF(LEFT($C450,8)="Exógena","Exógena",IF(LEFT($C450,10)="Patrimonio","Patrimonio",IF(LEFT($C450,7)="ReteICA","ReteICA",IF(LEFT($C450,3)="ICA","ICA","Otros")))))))))</f>
        <v/>
      </c>
      <c r="H450" s="26" t="str">
        <f t="shared" ref="H450:H491" si="31">IF($D450="","",CHOOSE(MONTH($D450),"Enero","Febrero","Marzo","Abril","Mayo","Junio","Julio","Agosto","Septiembre","Octubre","Noviembre","Diciembre"))</f>
        <v/>
      </c>
    </row>
    <row r="451" spans="1:8" x14ac:dyDescent="0.25">
      <c r="A451" s="26" t="str">
        <f>IF(INDEX('Mis Vencimientos'!$B$2:$B$11,INT((ROW()-2)/49)+1)="","",INDEX('Mis Vencimientos'!$B$2:$B$11,INT((ROW()-2)/49)+1))</f>
        <v/>
      </c>
      <c r="B451" s="26" t="str">
        <f>IF($A451="","",INDEX('Mis Vencimientos'!$C$2:$C$11,INT((ROW()-2)/49)+1))</f>
        <v/>
      </c>
      <c r="C451" s="26" t="str">
        <f>IF($A451="","",INDEX('Mis Vencimientos'!$D$1:$AZ$1,1,MOD(ROW()-2,49)+1))</f>
        <v/>
      </c>
      <c r="D451" s="27" t="str">
        <f>IF($A451="","",INDEX('Mis Vencimientos'!$D$2:$AZ$11,INT((ROW()-2)/49)+1,MOD(ROW()-2,49)+1))</f>
        <v/>
      </c>
      <c r="E451" s="28" t="str">
        <f t="shared" ca="1" si="28"/>
        <v/>
      </c>
      <c r="F451" s="26" t="str">
        <f t="shared" ca="1" si="29"/>
        <v/>
      </c>
      <c r="G451" s="26" t="str">
        <f t="shared" si="30"/>
        <v/>
      </c>
      <c r="H451" s="26" t="str">
        <f t="shared" si="31"/>
        <v/>
      </c>
    </row>
    <row r="452" spans="1:8" x14ac:dyDescent="0.25">
      <c r="A452" s="26" t="str">
        <f>IF(INDEX('Mis Vencimientos'!$B$2:$B$11,INT((ROW()-2)/49)+1)="","",INDEX('Mis Vencimientos'!$B$2:$B$11,INT((ROW()-2)/49)+1))</f>
        <v/>
      </c>
      <c r="B452" s="26" t="str">
        <f>IF($A452="","",INDEX('Mis Vencimientos'!$C$2:$C$11,INT((ROW()-2)/49)+1))</f>
        <v/>
      </c>
      <c r="C452" s="26" t="str">
        <f>IF($A452="","",INDEX('Mis Vencimientos'!$D$1:$AZ$1,1,MOD(ROW()-2,49)+1))</f>
        <v/>
      </c>
      <c r="D452" s="27" t="str">
        <f>IF($A452="","",INDEX('Mis Vencimientos'!$D$2:$AZ$11,INT((ROW()-2)/49)+1,MOD(ROW()-2,49)+1))</f>
        <v/>
      </c>
      <c r="E452" s="28" t="str">
        <f t="shared" ca="1" si="28"/>
        <v/>
      </c>
      <c r="F452" s="26" t="str">
        <f t="shared" ca="1" si="29"/>
        <v/>
      </c>
      <c r="G452" s="26" t="str">
        <f t="shared" si="30"/>
        <v/>
      </c>
      <c r="H452" s="26" t="str">
        <f t="shared" si="31"/>
        <v/>
      </c>
    </row>
    <row r="453" spans="1:8" x14ac:dyDescent="0.25">
      <c r="A453" s="26" t="str">
        <f>IF(INDEX('Mis Vencimientos'!$B$2:$B$11,INT((ROW()-2)/49)+1)="","",INDEX('Mis Vencimientos'!$B$2:$B$11,INT((ROW()-2)/49)+1))</f>
        <v/>
      </c>
      <c r="B453" s="26" t="str">
        <f>IF($A453="","",INDEX('Mis Vencimientos'!$C$2:$C$11,INT((ROW()-2)/49)+1))</f>
        <v/>
      </c>
      <c r="C453" s="26" t="str">
        <f>IF($A453="","",INDEX('Mis Vencimientos'!$D$1:$AZ$1,1,MOD(ROW()-2,49)+1))</f>
        <v/>
      </c>
      <c r="D453" s="27" t="str">
        <f>IF($A453="","",INDEX('Mis Vencimientos'!$D$2:$AZ$11,INT((ROW()-2)/49)+1,MOD(ROW()-2,49)+1))</f>
        <v/>
      </c>
      <c r="E453" s="28" t="str">
        <f t="shared" ca="1" si="28"/>
        <v/>
      </c>
      <c r="F453" s="26" t="str">
        <f t="shared" ca="1" si="29"/>
        <v/>
      </c>
      <c r="G453" s="26" t="str">
        <f t="shared" si="30"/>
        <v/>
      </c>
      <c r="H453" s="26" t="str">
        <f t="shared" si="31"/>
        <v/>
      </c>
    </row>
    <row r="454" spans="1:8" x14ac:dyDescent="0.25">
      <c r="A454" s="26" t="str">
        <f>IF(INDEX('Mis Vencimientos'!$B$2:$B$11,INT((ROW()-2)/49)+1)="","",INDEX('Mis Vencimientos'!$B$2:$B$11,INT((ROW()-2)/49)+1))</f>
        <v/>
      </c>
      <c r="B454" s="26" t="str">
        <f>IF($A454="","",INDEX('Mis Vencimientos'!$C$2:$C$11,INT((ROW()-2)/49)+1))</f>
        <v/>
      </c>
      <c r="C454" s="26" t="str">
        <f>IF($A454="","",INDEX('Mis Vencimientos'!$D$1:$AZ$1,1,MOD(ROW()-2,49)+1))</f>
        <v/>
      </c>
      <c r="D454" s="27" t="str">
        <f>IF($A454="","",INDEX('Mis Vencimientos'!$D$2:$AZ$11,INT((ROW()-2)/49)+1,MOD(ROW()-2,49)+1))</f>
        <v/>
      </c>
      <c r="E454" s="28" t="str">
        <f t="shared" ca="1" si="28"/>
        <v/>
      </c>
      <c r="F454" s="26" t="str">
        <f t="shared" ca="1" si="29"/>
        <v/>
      </c>
      <c r="G454" s="26" t="str">
        <f t="shared" si="30"/>
        <v/>
      </c>
      <c r="H454" s="26" t="str">
        <f t="shared" si="31"/>
        <v/>
      </c>
    </row>
    <row r="455" spans="1:8" x14ac:dyDescent="0.25">
      <c r="A455" s="26" t="str">
        <f>IF(INDEX('Mis Vencimientos'!$B$2:$B$11,INT((ROW()-2)/49)+1)="","",INDEX('Mis Vencimientos'!$B$2:$B$11,INT((ROW()-2)/49)+1))</f>
        <v/>
      </c>
      <c r="B455" s="26" t="str">
        <f>IF($A455="","",INDEX('Mis Vencimientos'!$C$2:$C$11,INT((ROW()-2)/49)+1))</f>
        <v/>
      </c>
      <c r="C455" s="26" t="str">
        <f>IF($A455="","",INDEX('Mis Vencimientos'!$D$1:$AZ$1,1,MOD(ROW()-2,49)+1))</f>
        <v/>
      </c>
      <c r="D455" s="27" t="str">
        <f>IF($A455="","",INDEX('Mis Vencimientos'!$D$2:$AZ$11,INT((ROW()-2)/49)+1,MOD(ROW()-2,49)+1))</f>
        <v/>
      </c>
      <c r="E455" s="28" t="str">
        <f t="shared" ca="1" si="28"/>
        <v/>
      </c>
      <c r="F455" s="26" t="str">
        <f t="shared" ca="1" si="29"/>
        <v/>
      </c>
      <c r="G455" s="26" t="str">
        <f t="shared" si="30"/>
        <v/>
      </c>
      <c r="H455" s="26" t="str">
        <f t="shared" si="31"/>
        <v/>
      </c>
    </row>
    <row r="456" spans="1:8" x14ac:dyDescent="0.25">
      <c r="A456" s="26" t="str">
        <f>IF(INDEX('Mis Vencimientos'!$B$2:$B$11,INT((ROW()-2)/49)+1)="","",INDEX('Mis Vencimientos'!$B$2:$B$11,INT((ROW()-2)/49)+1))</f>
        <v/>
      </c>
      <c r="B456" s="26" t="str">
        <f>IF($A456="","",INDEX('Mis Vencimientos'!$C$2:$C$11,INT((ROW()-2)/49)+1))</f>
        <v/>
      </c>
      <c r="C456" s="26" t="str">
        <f>IF($A456="","",INDEX('Mis Vencimientos'!$D$1:$AZ$1,1,MOD(ROW()-2,49)+1))</f>
        <v/>
      </c>
      <c r="D456" s="27" t="str">
        <f>IF($A456="","",INDEX('Mis Vencimientos'!$D$2:$AZ$11,INT((ROW()-2)/49)+1,MOD(ROW()-2,49)+1))</f>
        <v/>
      </c>
      <c r="E456" s="28" t="str">
        <f t="shared" ca="1" si="28"/>
        <v/>
      </c>
      <c r="F456" s="26" t="str">
        <f t="shared" ca="1" si="29"/>
        <v/>
      </c>
      <c r="G456" s="26" t="str">
        <f t="shared" si="30"/>
        <v/>
      </c>
      <c r="H456" s="26" t="str">
        <f t="shared" si="31"/>
        <v/>
      </c>
    </row>
    <row r="457" spans="1:8" x14ac:dyDescent="0.25">
      <c r="A457" s="26" t="str">
        <f>IF(INDEX('Mis Vencimientos'!$B$2:$B$11,INT((ROW()-2)/49)+1)="","",INDEX('Mis Vencimientos'!$B$2:$B$11,INT((ROW()-2)/49)+1))</f>
        <v/>
      </c>
      <c r="B457" s="26" t="str">
        <f>IF($A457="","",INDEX('Mis Vencimientos'!$C$2:$C$11,INT((ROW()-2)/49)+1))</f>
        <v/>
      </c>
      <c r="C457" s="26" t="str">
        <f>IF($A457="","",INDEX('Mis Vencimientos'!$D$1:$AZ$1,1,MOD(ROW()-2,49)+1))</f>
        <v/>
      </c>
      <c r="D457" s="27" t="str">
        <f>IF($A457="","",INDEX('Mis Vencimientos'!$D$2:$AZ$11,INT((ROW()-2)/49)+1,MOD(ROW()-2,49)+1))</f>
        <v/>
      </c>
      <c r="E457" s="28" t="str">
        <f t="shared" ca="1" si="28"/>
        <v/>
      </c>
      <c r="F457" s="26" t="str">
        <f t="shared" ca="1" si="29"/>
        <v/>
      </c>
      <c r="G457" s="26" t="str">
        <f t="shared" si="30"/>
        <v/>
      </c>
      <c r="H457" s="26" t="str">
        <f t="shared" si="31"/>
        <v/>
      </c>
    </row>
    <row r="458" spans="1:8" x14ac:dyDescent="0.25">
      <c r="A458" s="26" t="str">
        <f>IF(INDEX('Mis Vencimientos'!$B$2:$B$11,INT((ROW()-2)/49)+1)="","",INDEX('Mis Vencimientos'!$B$2:$B$11,INT((ROW()-2)/49)+1))</f>
        <v/>
      </c>
      <c r="B458" s="26" t="str">
        <f>IF($A458="","",INDEX('Mis Vencimientos'!$C$2:$C$11,INT((ROW()-2)/49)+1))</f>
        <v/>
      </c>
      <c r="C458" s="26" t="str">
        <f>IF($A458="","",INDEX('Mis Vencimientos'!$D$1:$AZ$1,1,MOD(ROW()-2,49)+1))</f>
        <v/>
      </c>
      <c r="D458" s="27" t="str">
        <f>IF($A458="","",INDEX('Mis Vencimientos'!$D$2:$AZ$11,INT((ROW()-2)/49)+1,MOD(ROW()-2,49)+1))</f>
        <v/>
      </c>
      <c r="E458" s="28" t="str">
        <f t="shared" ca="1" si="28"/>
        <v/>
      </c>
      <c r="F458" s="26" t="str">
        <f t="shared" ca="1" si="29"/>
        <v/>
      </c>
      <c r="G458" s="26" t="str">
        <f t="shared" si="30"/>
        <v/>
      </c>
      <c r="H458" s="26" t="str">
        <f t="shared" si="31"/>
        <v/>
      </c>
    </row>
    <row r="459" spans="1:8" x14ac:dyDescent="0.25">
      <c r="A459" s="26" t="str">
        <f>IF(INDEX('Mis Vencimientos'!$B$2:$B$11,INT((ROW()-2)/49)+1)="","",INDEX('Mis Vencimientos'!$B$2:$B$11,INT((ROW()-2)/49)+1))</f>
        <v/>
      </c>
      <c r="B459" s="26" t="str">
        <f>IF($A459="","",INDEX('Mis Vencimientos'!$C$2:$C$11,INT((ROW()-2)/49)+1))</f>
        <v/>
      </c>
      <c r="C459" s="26" t="str">
        <f>IF($A459="","",INDEX('Mis Vencimientos'!$D$1:$AZ$1,1,MOD(ROW()-2,49)+1))</f>
        <v/>
      </c>
      <c r="D459" s="27" t="str">
        <f>IF($A459="","",INDEX('Mis Vencimientos'!$D$2:$AZ$11,INT((ROW()-2)/49)+1,MOD(ROW()-2,49)+1))</f>
        <v/>
      </c>
      <c r="E459" s="28" t="str">
        <f t="shared" ca="1" si="28"/>
        <v/>
      </c>
      <c r="F459" s="26" t="str">
        <f t="shared" ca="1" si="29"/>
        <v/>
      </c>
      <c r="G459" s="26" t="str">
        <f t="shared" si="30"/>
        <v/>
      </c>
      <c r="H459" s="26" t="str">
        <f t="shared" si="31"/>
        <v/>
      </c>
    </row>
    <row r="460" spans="1:8" x14ac:dyDescent="0.25">
      <c r="A460" s="26" t="str">
        <f>IF(INDEX('Mis Vencimientos'!$B$2:$B$11,INT((ROW()-2)/49)+1)="","",INDEX('Mis Vencimientos'!$B$2:$B$11,INT((ROW()-2)/49)+1))</f>
        <v/>
      </c>
      <c r="B460" s="26" t="str">
        <f>IF($A460="","",INDEX('Mis Vencimientos'!$C$2:$C$11,INT((ROW()-2)/49)+1))</f>
        <v/>
      </c>
      <c r="C460" s="26" t="str">
        <f>IF($A460="","",INDEX('Mis Vencimientos'!$D$1:$AZ$1,1,MOD(ROW()-2,49)+1))</f>
        <v/>
      </c>
      <c r="D460" s="27" t="str">
        <f>IF($A460="","",INDEX('Mis Vencimientos'!$D$2:$AZ$11,INT((ROW()-2)/49)+1,MOD(ROW()-2,49)+1))</f>
        <v/>
      </c>
      <c r="E460" s="28" t="str">
        <f t="shared" ca="1" si="28"/>
        <v/>
      </c>
      <c r="F460" s="26" t="str">
        <f t="shared" ca="1" si="29"/>
        <v/>
      </c>
      <c r="G460" s="26" t="str">
        <f t="shared" si="30"/>
        <v/>
      </c>
      <c r="H460" s="26" t="str">
        <f t="shared" si="31"/>
        <v/>
      </c>
    </row>
    <row r="461" spans="1:8" x14ac:dyDescent="0.25">
      <c r="A461" s="26" t="str">
        <f>IF(INDEX('Mis Vencimientos'!$B$2:$B$11,INT((ROW()-2)/49)+1)="","",INDEX('Mis Vencimientos'!$B$2:$B$11,INT((ROW()-2)/49)+1))</f>
        <v/>
      </c>
      <c r="B461" s="26" t="str">
        <f>IF($A461="","",INDEX('Mis Vencimientos'!$C$2:$C$11,INT((ROW()-2)/49)+1))</f>
        <v/>
      </c>
      <c r="C461" s="26" t="str">
        <f>IF($A461="","",INDEX('Mis Vencimientos'!$D$1:$AZ$1,1,MOD(ROW()-2,49)+1))</f>
        <v/>
      </c>
      <c r="D461" s="27" t="str">
        <f>IF($A461="","",INDEX('Mis Vencimientos'!$D$2:$AZ$11,INT((ROW()-2)/49)+1,MOD(ROW()-2,49)+1))</f>
        <v/>
      </c>
      <c r="E461" s="28" t="str">
        <f t="shared" ca="1" si="28"/>
        <v/>
      </c>
      <c r="F461" s="26" t="str">
        <f t="shared" ca="1" si="29"/>
        <v/>
      </c>
      <c r="G461" s="26" t="str">
        <f t="shared" si="30"/>
        <v/>
      </c>
      <c r="H461" s="26" t="str">
        <f t="shared" si="31"/>
        <v/>
      </c>
    </row>
    <row r="462" spans="1:8" x14ac:dyDescent="0.25">
      <c r="A462" s="26" t="str">
        <f>IF(INDEX('Mis Vencimientos'!$B$2:$B$11,INT((ROW()-2)/49)+1)="","",INDEX('Mis Vencimientos'!$B$2:$B$11,INT((ROW()-2)/49)+1))</f>
        <v/>
      </c>
      <c r="B462" s="26" t="str">
        <f>IF($A462="","",INDEX('Mis Vencimientos'!$C$2:$C$11,INT((ROW()-2)/49)+1))</f>
        <v/>
      </c>
      <c r="C462" s="26" t="str">
        <f>IF($A462="","",INDEX('Mis Vencimientos'!$D$1:$AZ$1,1,MOD(ROW()-2,49)+1))</f>
        <v/>
      </c>
      <c r="D462" s="27" t="str">
        <f>IF($A462="","",INDEX('Mis Vencimientos'!$D$2:$AZ$11,INT((ROW()-2)/49)+1,MOD(ROW()-2,49)+1))</f>
        <v/>
      </c>
      <c r="E462" s="28" t="str">
        <f t="shared" ca="1" si="28"/>
        <v/>
      </c>
      <c r="F462" s="26" t="str">
        <f t="shared" ca="1" si="29"/>
        <v/>
      </c>
      <c r="G462" s="26" t="str">
        <f t="shared" si="30"/>
        <v/>
      </c>
      <c r="H462" s="26" t="str">
        <f t="shared" si="31"/>
        <v/>
      </c>
    </row>
    <row r="463" spans="1:8" x14ac:dyDescent="0.25">
      <c r="A463" s="26" t="str">
        <f>IF(INDEX('Mis Vencimientos'!$B$2:$B$11,INT((ROW()-2)/49)+1)="","",INDEX('Mis Vencimientos'!$B$2:$B$11,INT((ROW()-2)/49)+1))</f>
        <v/>
      </c>
      <c r="B463" s="26" t="str">
        <f>IF($A463="","",INDEX('Mis Vencimientos'!$C$2:$C$11,INT((ROW()-2)/49)+1))</f>
        <v/>
      </c>
      <c r="C463" s="26" t="str">
        <f>IF($A463="","",INDEX('Mis Vencimientos'!$D$1:$AZ$1,1,MOD(ROW()-2,49)+1))</f>
        <v/>
      </c>
      <c r="D463" s="27" t="str">
        <f>IF($A463="","",INDEX('Mis Vencimientos'!$D$2:$AZ$11,INT((ROW()-2)/49)+1,MOD(ROW()-2,49)+1))</f>
        <v/>
      </c>
      <c r="E463" s="28" t="str">
        <f t="shared" ca="1" si="28"/>
        <v/>
      </c>
      <c r="F463" s="26" t="str">
        <f t="shared" ca="1" si="29"/>
        <v/>
      </c>
      <c r="G463" s="26" t="str">
        <f t="shared" si="30"/>
        <v/>
      </c>
      <c r="H463" s="26" t="str">
        <f t="shared" si="31"/>
        <v/>
      </c>
    </row>
    <row r="464" spans="1:8" x14ac:dyDescent="0.25">
      <c r="A464" s="26" t="str">
        <f>IF(INDEX('Mis Vencimientos'!$B$2:$B$11,INT((ROW()-2)/49)+1)="","",INDEX('Mis Vencimientos'!$B$2:$B$11,INT((ROW()-2)/49)+1))</f>
        <v/>
      </c>
      <c r="B464" s="26" t="str">
        <f>IF($A464="","",INDEX('Mis Vencimientos'!$C$2:$C$11,INT((ROW()-2)/49)+1))</f>
        <v/>
      </c>
      <c r="C464" s="26" t="str">
        <f>IF($A464="","",INDEX('Mis Vencimientos'!$D$1:$AZ$1,1,MOD(ROW()-2,49)+1))</f>
        <v/>
      </c>
      <c r="D464" s="27" t="str">
        <f>IF($A464="","",INDEX('Mis Vencimientos'!$D$2:$AZ$11,INT((ROW()-2)/49)+1,MOD(ROW()-2,49)+1))</f>
        <v/>
      </c>
      <c r="E464" s="28" t="str">
        <f t="shared" ca="1" si="28"/>
        <v/>
      </c>
      <c r="F464" s="26" t="str">
        <f t="shared" ca="1" si="29"/>
        <v/>
      </c>
      <c r="G464" s="26" t="str">
        <f t="shared" si="30"/>
        <v/>
      </c>
      <c r="H464" s="26" t="str">
        <f t="shared" si="31"/>
        <v/>
      </c>
    </row>
    <row r="465" spans="1:8" x14ac:dyDescent="0.25">
      <c r="A465" s="26" t="str">
        <f>IF(INDEX('Mis Vencimientos'!$B$2:$B$11,INT((ROW()-2)/49)+1)="","",INDEX('Mis Vencimientos'!$B$2:$B$11,INT((ROW()-2)/49)+1))</f>
        <v/>
      </c>
      <c r="B465" s="26" t="str">
        <f>IF($A465="","",INDEX('Mis Vencimientos'!$C$2:$C$11,INT((ROW()-2)/49)+1))</f>
        <v/>
      </c>
      <c r="C465" s="26" t="str">
        <f>IF($A465="","",INDEX('Mis Vencimientos'!$D$1:$AZ$1,1,MOD(ROW()-2,49)+1))</f>
        <v/>
      </c>
      <c r="D465" s="27" t="str">
        <f>IF($A465="","",INDEX('Mis Vencimientos'!$D$2:$AZ$11,INT((ROW()-2)/49)+1,MOD(ROW()-2,49)+1))</f>
        <v/>
      </c>
      <c r="E465" s="28" t="str">
        <f t="shared" ca="1" si="28"/>
        <v/>
      </c>
      <c r="F465" s="26" t="str">
        <f t="shared" ca="1" si="29"/>
        <v/>
      </c>
      <c r="G465" s="26" t="str">
        <f t="shared" si="30"/>
        <v/>
      </c>
      <c r="H465" s="26" t="str">
        <f t="shared" si="31"/>
        <v/>
      </c>
    </row>
    <row r="466" spans="1:8" x14ac:dyDescent="0.25">
      <c r="A466" s="26" t="str">
        <f>IF(INDEX('Mis Vencimientos'!$B$2:$B$11,INT((ROW()-2)/49)+1)="","",INDEX('Mis Vencimientos'!$B$2:$B$11,INT((ROW()-2)/49)+1))</f>
        <v/>
      </c>
      <c r="B466" s="26" t="str">
        <f>IF($A466="","",INDEX('Mis Vencimientos'!$C$2:$C$11,INT((ROW()-2)/49)+1))</f>
        <v/>
      </c>
      <c r="C466" s="26" t="str">
        <f>IF($A466="","",INDEX('Mis Vencimientos'!$D$1:$AZ$1,1,MOD(ROW()-2,49)+1))</f>
        <v/>
      </c>
      <c r="D466" s="27" t="str">
        <f>IF($A466="","",INDEX('Mis Vencimientos'!$D$2:$AZ$11,INT((ROW()-2)/49)+1,MOD(ROW()-2,49)+1))</f>
        <v/>
      </c>
      <c r="E466" s="28" t="str">
        <f t="shared" ca="1" si="28"/>
        <v/>
      </c>
      <c r="F466" s="26" t="str">
        <f t="shared" ca="1" si="29"/>
        <v/>
      </c>
      <c r="G466" s="26" t="str">
        <f t="shared" si="30"/>
        <v/>
      </c>
      <c r="H466" s="26" t="str">
        <f t="shared" si="31"/>
        <v/>
      </c>
    </row>
    <row r="467" spans="1:8" x14ac:dyDescent="0.25">
      <c r="A467" s="26" t="str">
        <f>IF(INDEX('Mis Vencimientos'!$B$2:$B$11,INT((ROW()-2)/49)+1)="","",INDEX('Mis Vencimientos'!$B$2:$B$11,INT((ROW()-2)/49)+1))</f>
        <v/>
      </c>
      <c r="B467" s="26" t="str">
        <f>IF($A467="","",INDEX('Mis Vencimientos'!$C$2:$C$11,INT((ROW()-2)/49)+1))</f>
        <v/>
      </c>
      <c r="C467" s="26" t="str">
        <f>IF($A467="","",INDEX('Mis Vencimientos'!$D$1:$AZ$1,1,MOD(ROW()-2,49)+1))</f>
        <v/>
      </c>
      <c r="D467" s="27" t="str">
        <f>IF($A467="","",INDEX('Mis Vencimientos'!$D$2:$AZ$11,INT((ROW()-2)/49)+1,MOD(ROW()-2,49)+1))</f>
        <v/>
      </c>
      <c r="E467" s="28" t="str">
        <f t="shared" ca="1" si="28"/>
        <v/>
      </c>
      <c r="F467" s="26" t="str">
        <f t="shared" ca="1" si="29"/>
        <v/>
      </c>
      <c r="G467" s="26" t="str">
        <f t="shared" si="30"/>
        <v/>
      </c>
      <c r="H467" s="26" t="str">
        <f t="shared" si="31"/>
        <v/>
      </c>
    </row>
    <row r="468" spans="1:8" x14ac:dyDescent="0.25">
      <c r="A468" s="26" t="str">
        <f>IF(INDEX('Mis Vencimientos'!$B$2:$B$11,INT((ROW()-2)/49)+1)="","",INDEX('Mis Vencimientos'!$B$2:$B$11,INT((ROW()-2)/49)+1))</f>
        <v/>
      </c>
      <c r="B468" s="26" t="str">
        <f>IF($A468="","",INDEX('Mis Vencimientos'!$C$2:$C$11,INT((ROW()-2)/49)+1))</f>
        <v/>
      </c>
      <c r="C468" s="26" t="str">
        <f>IF($A468="","",INDEX('Mis Vencimientos'!$D$1:$AZ$1,1,MOD(ROW()-2,49)+1))</f>
        <v/>
      </c>
      <c r="D468" s="27" t="str">
        <f>IF($A468="","",INDEX('Mis Vencimientos'!$D$2:$AZ$11,INT((ROW()-2)/49)+1,MOD(ROW()-2,49)+1))</f>
        <v/>
      </c>
      <c r="E468" s="28" t="str">
        <f t="shared" ca="1" si="28"/>
        <v/>
      </c>
      <c r="F468" s="26" t="str">
        <f t="shared" ca="1" si="29"/>
        <v/>
      </c>
      <c r="G468" s="26" t="str">
        <f t="shared" si="30"/>
        <v/>
      </c>
      <c r="H468" s="26" t="str">
        <f t="shared" si="31"/>
        <v/>
      </c>
    </row>
    <row r="469" spans="1:8" x14ac:dyDescent="0.25">
      <c r="A469" s="26" t="str">
        <f>IF(INDEX('Mis Vencimientos'!$B$2:$B$11,INT((ROW()-2)/49)+1)="","",INDEX('Mis Vencimientos'!$B$2:$B$11,INT((ROW()-2)/49)+1))</f>
        <v/>
      </c>
      <c r="B469" s="26" t="str">
        <f>IF($A469="","",INDEX('Mis Vencimientos'!$C$2:$C$11,INT((ROW()-2)/49)+1))</f>
        <v/>
      </c>
      <c r="C469" s="26" t="str">
        <f>IF($A469="","",INDEX('Mis Vencimientos'!$D$1:$AZ$1,1,MOD(ROW()-2,49)+1))</f>
        <v/>
      </c>
      <c r="D469" s="27" t="str">
        <f>IF($A469="","",INDEX('Mis Vencimientos'!$D$2:$AZ$11,INT((ROW()-2)/49)+1,MOD(ROW()-2,49)+1))</f>
        <v/>
      </c>
      <c r="E469" s="28" t="str">
        <f t="shared" ca="1" si="28"/>
        <v/>
      </c>
      <c r="F469" s="26" t="str">
        <f t="shared" ca="1" si="29"/>
        <v/>
      </c>
      <c r="G469" s="26" t="str">
        <f t="shared" si="30"/>
        <v/>
      </c>
      <c r="H469" s="26" t="str">
        <f t="shared" si="31"/>
        <v/>
      </c>
    </row>
    <row r="470" spans="1:8" x14ac:dyDescent="0.25">
      <c r="A470" s="26" t="str">
        <f>IF(INDEX('Mis Vencimientos'!$B$2:$B$11,INT((ROW()-2)/49)+1)="","",INDEX('Mis Vencimientos'!$B$2:$B$11,INT((ROW()-2)/49)+1))</f>
        <v/>
      </c>
      <c r="B470" s="26" t="str">
        <f>IF($A470="","",INDEX('Mis Vencimientos'!$C$2:$C$11,INT((ROW()-2)/49)+1))</f>
        <v/>
      </c>
      <c r="C470" s="26" t="str">
        <f>IF($A470="","",INDEX('Mis Vencimientos'!$D$1:$AZ$1,1,MOD(ROW()-2,49)+1))</f>
        <v/>
      </c>
      <c r="D470" s="27" t="str">
        <f>IF($A470="","",INDEX('Mis Vencimientos'!$D$2:$AZ$11,INT((ROW()-2)/49)+1,MOD(ROW()-2,49)+1))</f>
        <v/>
      </c>
      <c r="E470" s="28" t="str">
        <f t="shared" ca="1" si="28"/>
        <v/>
      </c>
      <c r="F470" s="26" t="str">
        <f t="shared" ca="1" si="29"/>
        <v/>
      </c>
      <c r="G470" s="26" t="str">
        <f t="shared" si="30"/>
        <v/>
      </c>
      <c r="H470" s="26" t="str">
        <f t="shared" si="31"/>
        <v/>
      </c>
    </row>
    <row r="471" spans="1:8" x14ac:dyDescent="0.25">
      <c r="A471" s="26" t="str">
        <f>IF(INDEX('Mis Vencimientos'!$B$2:$B$11,INT((ROW()-2)/49)+1)="","",INDEX('Mis Vencimientos'!$B$2:$B$11,INT((ROW()-2)/49)+1))</f>
        <v/>
      </c>
      <c r="B471" s="26" t="str">
        <f>IF($A471="","",INDEX('Mis Vencimientos'!$C$2:$C$11,INT((ROW()-2)/49)+1))</f>
        <v/>
      </c>
      <c r="C471" s="26" t="str">
        <f>IF($A471="","",INDEX('Mis Vencimientos'!$D$1:$AZ$1,1,MOD(ROW()-2,49)+1))</f>
        <v/>
      </c>
      <c r="D471" s="27" t="str">
        <f>IF($A471="","",INDEX('Mis Vencimientos'!$D$2:$AZ$11,INT((ROW()-2)/49)+1,MOD(ROW()-2,49)+1))</f>
        <v/>
      </c>
      <c r="E471" s="28" t="str">
        <f t="shared" ca="1" si="28"/>
        <v/>
      </c>
      <c r="F471" s="26" t="str">
        <f t="shared" ca="1" si="29"/>
        <v/>
      </c>
      <c r="G471" s="26" t="str">
        <f t="shared" si="30"/>
        <v/>
      </c>
      <c r="H471" s="26" t="str">
        <f t="shared" si="31"/>
        <v/>
      </c>
    </row>
    <row r="472" spans="1:8" x14ac:dyDescent="0.25">
      <c r="A472" s="26" t="str">
        <f>IF(INDEX('Mis Vencimientos'!$B$2:$B$11,INT((ROW()-2)/49)+1)="","",INDEX('Mis Vencimientos'!$B$2:$B$11,INT((ROW()-2)/49)+1))</f>
        <v/>
      </c>
      <c r="B472" s="26" t="str">
        <f>IF($A472="","",INDEX('Mis Vencimientos'!$C$2:$C$11,INT((ROW()-2)/49)+1))</f>
        <v/>
      </c>
      <c r="C472" s="26" t="str">
        <f>IF($A472="","",INDEX('Mis Vencimientos'!$D$1:$AZ$1,1,MOD(ROW()-2,49)+1))</f>
        <v/>
      </c>
      <c r="D472" s="27" t="str">
        <f>IF($A472="","",INDEX('Mis Vencimientos'!$D$2:$AZ$11,INT((ROW()-2)/49)+1,MOD(ROW()-2,49)+1))</f>
        <v/>
      </c>
      <c r="E472" s="28" t="str">
        <f t="shared" ca="1" si="28"/>
        <v/>
      </c>
      <c r="F472" s="26" t="str">
        <f t="shared" ca="1" si="29"/>
        <v/>
      </c>
      <c r="G472" s="26" t="str">
        <f t="shared" si="30"/>
        <v/>
      </c>
      <c r="H472" s="26" t="str">
        <f t="shared" si="31"/>
        <v/>
      </c>
    </row>
    <row r="473" spans="1:8" x14ac:dyDescent="0.25">
      <c r="A473" s="26" t="str">
        <f>IF(INDEX('Mis Vencimientos'!$B$2:$B$11,INT((ROW()-2)/49)+1)="","",INDEX('Mis Vencimientos'!$B$2:$B$11,INT((ROW()-2)/49)+1))</f>
        <v/>
      </c>
      <c r="B473" s="26" t="str">
        <f>IF($A473="","",INDEX('Mis Vencimientos'!$C$2:$C$11,INT((ROW()-2)/49)+1))</f>
        <v/>
      </c>
      <c r="C473" s="26" t="str">
        <f>IF($A473="","",INDEX('Mis Vencimientos'!$D$1:$AZ$1,1,MOD(ROW()-2,49)+1))</f>
        <v/>
      </c>
      <c r="D473" s="27" t="str">
        <f>IF($A473="","",INDEX('Mis Vencimientos'!$D$2:$AZ$11,INT((ROW()-2)/49)+1,MOD(ROW()-2,49)+1))</f>
        <v/>
      </c>
      <c r="E473" s="28" t="str">
        <f t="shared" ca="1" si="28"/>
        <v/>
      </c>
      <c r="F473" s="26" t="str">
        <f t="shared" ca="1" si="29"/>
        <v/>
      </c>
      <c r="G473" s="26" t="str">
        <f t="shared" si="30"/>
        <v/>
      </c>
      <c r="H473" s="26" t="str">
        <f t="shared" si="31"/>
        <v/>
      </c>
    </row>
    <row r="474" spans="1:8" x14ac:dyDescent="0.25">
      <c r="A474" s="26" t="str">
        <f>IF(INDEX('Mis Vencimientos'!$B$2:$B$11,INT((ROW()-2)/49)+1)="","",INDEX('Mis Vencimientos'!$B$2:$B$11,INT((ROW()-2)/49)+1))</f>
        <v/>
      </c>
      <c r="B474" s="26" t="str">
        <f>IF($A474="","",INDEX('Mis Vencimientos'!$C$2:$C$11,INT((ROW()-2)/49)+1))</f>
        <v/>
      </c>
      <c r="C474" s="26" t="str">
        <f>IF($A474="","",INDEX('Mis Vencimientos'!$D$1:$AZ$1,1,MOD(ROW()-2,49)+1))</f>
        <v/>
      </c>
      <c r="D474" s="27" t="str">
        <f>IF($A474="","",INDEX('Mis Vencimientos'!$D$2:$AZ$11,INT((ROW()-2)/49)+1,MOD(ROW()-2,49)+1))</f>
        <v/>
      </c>
      <c r="E474" s="28" t="str">
        <f t="shared" ca="1" si="28"/>
        <v/>
      </c>
      <c r="F474" s="26" t="str">
        <f t="shared" ca="1" si="29"/>
        <v/>
      </c>
      <c r="G474" s="26" t="str">
        <f t="shared" si="30"/>
        <v/>
      </c>
      <c r="H474" s="26" t="str">
        <f t="shared" si="31"/>
        <v/>
      </c>
    </row>
    <row r="475" spans="1:8" x14ac:dyDescent="0.25">
      <c r="A475" s="26" t="str">
        <f>IF(INDEX('Mis Vencimientos'!$B$2:$B$11,INT((ROW()-2)/49)+1)="","",INDEX('Mis Vencimientos'!$B$2:$B$11,INT((ROW()-2)/49)+1))</f>
        <v/>
      </c>
      <c r="B475" s="26" t="str">
        <f>IF($A475="","",INDEX('Mis Vencimientos'!$C$2:$C$11,INT((ROW()-2)/49)+1))</f>
        <v/>
      </c>
      <c r="C475" s="26" t="str">
        <f>IF($A475="","",INDEX('Mis Vencimientos'!$D$1:$AZ$1,1,MOD(ROW()-2,49)+1))</f>
        <v/>
      </c>
      <c r="D475" s="27" t="str">
        <f>IF($A475="","",INDEX('Mis Vencimientos'!$D$2:$AZ$11,INT((ROW()-2)/49)+1,MOD(ROW()-2,49)+1))</f>
        <v/>
      </c>
      <c r="E475" s="28" t="str">
        <f t="shared" ca="1" si="28"/>
        <v/>
      </c>
      <c r="F475" s="26" t="str">
        <f t="shared" ca="1" si="29"/>
        <v/>
      </c>
      <c r="G475" s="26" t="str">
        <f t="shared" si="30"/>
        <v/>
      </c>
      <c r="H475" s="26" t="str">
        <f t="shared" si="31"/>
        <v/>
      </c>
    </row>
    <row r="476" spans="1:8" x14ac:dyDescent="0.25">
      <c r="A476" s="26" t="str">
        <f>IF(INDEX('Mis Vencimientos'!$B$2:$B$11,INT((ROW()-2)/49)+1)="","",INDEX('Mis Vencimientos'!$B$2:$B$11,INT((ROW()-2)/49)+1))</f>
        <v/>
      </c>
      <c r="B476" s="26" t="str">
        <f>IF($A476="","",INDEX('Mis Vencimientos'!$C$2:$C$11,INT((ROW()-2)/49)+1))</f>
        <v/>
      </c>
      <c r="C476" s="26" t="str">
        <f>IF($A476="","",INDEX('Mis Vencimientos'!$D$1:$AZ$1,1,MOD(ROW()-2,49)+1))</f>
        <v/>
      </c>
      <c r="D476" s="27" t="str">
        <f>IF($A476="","",INDEX('Mis Vencimientos'!$D$2:$AZ$11,INT((ROW()-2)/49)+1,MOD(ROW()-2,49)+1))</f>
        <v/>
      </c>
      <c r="E476" s="28" t="str">
        <f t="shared" ca="1" si="28"/>
        <v/>
      </c>
      <c r="F476" s="26" t="str">
        <f t="shared" ca="1" si="29"/>
        <v/>
      </c>
      <c r="G476" s="26" t="str">
        <f t="shared" si="30"/>
        <v/>
      </c>
      <c r="H476" s="26" t="str">
        <f t="shared" si="31"/>
        <v/>
      </c>
    </row>
    <row r="477" spans="1:8" x14ac:dyDescent="0.25">
      <c r="A477" s="26" t="str">
        <f>IF(INDEX('Mis Vencimientos'!$B$2:$B$11,INT((ROW()-2)/49)+1)="","",INDEX('Mis Vencimientos'!$B$2:$B$11,INT((ROW()-2)/49)+1))</f>
        <v/>
      </c>
      <c r="B477" s="26" t="str">
        <f>IF($A477="","",INDEX('Mis Vencimientos'!$C$2:$C$11,INT((ROW()-2)/49)+1))</f>
        <v/>
      </c>
      <c r="C477" s="26" t="str">
        <f>IF($A477="","",INDEX('Mis Vencimientos'!$D$1:$AZ$1,1,MOD(ROW()-2,49)+1))</f>
        <v/>
      </c>
      <c r="D477" s="27" t="str">
        <f>IF($A477="","",INDEX('Mis Vencimientos'!$D$2:$AZ$11,INT((ROW()-2)/49)+1,MOD(ROW()-2,49)+1))</f>
        <v/>
      </c>
      <c r="E477" s="28" t="str">
        <f t="shared" ca="1" si="28"/>
        <v/>
      </c>
      <c r="F477" s="26" t="str">
        <f t="shared" ca="1" si="29"/>
        <v/>
      </c>
      <c r="G477" s="26" t="str">
        <f t="shared" si="30"/>
        <v/>
      </c>
      <c r="H477" s="26" t="str">
        <f t="shared" si="31"/>
        <v/>
      </c>
    </row>
    <row r="478" spans="1:8" x14ac:dyDescent="0.25">
      <c r="A478" s="26" t="str">
        <f>IF(INDEX('Mis Vencimientos'!$B$2:$B$11,INT((ROW()-2)/49)+1)="","",INDEX('Mis Vencimientos'!$B$2:$B$11,INT((ROW()-2)/49)+1))</f>
        <v/>
      </c>
      <c r="B478" s="26" t="str">
        <f>IF($A478="","",INDEX('Mis Vencimientos'!$C$2:$C$11,INT((ROW()-2)/49)+1))</f>
        <v/>
      </c>
      <c r="C478" s="26" t="str">
        <f>IF($A478="","",INDEX('Mis Vencimientos'!$D$1:$AZ$1,1,MOD(ROW()-2,49)+1))</f>
        <v/>
      </c>
      <c r="D478" s="27" t="str">
        <f>IF($A478="","",INDEX('Mis Vencimientos'!$D$2:$AZ$11,INT((ROW()-2)/49)+1,MOD(ROW()-2,49)+1))</f>
        <v/>
      </c>
      <c r="E478" s="28" t="str">
        <f t="shared" ca="1" si="28"/>
        <v/>
      </c>
      <c r="F478" s="26" t="str">
        <f t="shared" ca="1" si="29"/>
        <v/>
      </c>
      <c r="G478" s="26" t="str">
        <f t="shared" si="30"/>
        <v/>
      </c>
      <c r="H478" s="26" t="str">
        <f t="shared" si="31"/>
        <v/>
      </c>
    </row>
    <row r="479" spans="1:8" x14ac:dyDescent="0.25">
      <c r="A479" s="26" t="str">
        <f>IF(INDEX('Mis Vencimientos'!$B$2:$B$11,INT((ROW()-2)/49)+1)="","",INDEX('Mis Vencimientos'!$B$2:$B$11,INT((ROW()-2)/49)+1))</f>
        <v/>
      </c>
      <c r="B479" s="26" t="str">
        <f>IF($A479="","",INDEX('Mis Vencimientos'!$C$2:$C$11,INT((ROW()-2)/49)+1))</f>
        <v/>
      </c>
      <c r="C479" s="26" t="str">
        <f>IF($A479="","",INDEX('Mis Vencimientos'!$D$1:$AZ$1,1,MOD(ROW()-2,49)+1))</f>
        <v/>
      </c>
      <c r="D479" s="27" t="str">
        <f>IF($A479="","",INDEX('Mis Vencimientos'!$D$2:$AZ$11,INT((ROW()-2)/49)+1,MOD(ROW()-2,49)+1))</f>
        <v/>
      </c>
      <c r="E479" s="28" t="str">
        <f t="shared" ca="1" si="28"/>
        <v/>
      </c>
      <c r="F479" s="26" t="str">
        <f t="shared" ca="1" si="29"/>
        <v/>
      </c>
      <c r="G479" s="26" t="str">
        <f t="shared" si="30"/>
        <v/>
      </c>
      <c r="H479" s="26" t="str">
        <f t="shared" si="31"/>
        <v/>
      </c>
    </row>
    <row r="480" spans="1:8" x14ac:dyDescent="0.25">
      <c r="A480" s="26" t="str">
        <f>IF(INDEX('Mis Vencimientos'!$B$2:$B$11,INT((ROW()-2)/49)+1)="","",INDEX('Mis Vencimientos'!$B$2:$B$11,INT((ROW()-2)/49)+1))</f>
        <v/>
      </c>
      <c r="B480" s="26" t="str">
        <f>IF($A480="","",INDEX('Mis Vencimientos'!$C$2:$C$11,INT((ROW()-2)/49)+1))</f>
        <v/>
      </c>
      <c r="C480" s="26" t="str">
        <f>IF($A480="","",INDEX('Mis Vencimientos'!$D$1:$AZ$1,1,MOD(ROW()-2,49)+1))</f>
        <v/>
      </c>
      <c r="D480" s="27" t="str">
        <f>IF($A480="","",INDEX('Mis Vencimientos'!$D$2:$AZ$11,INT((ROW()-2)/49)+1,MOD(ROW()-2,49)+1))</f>
        <v/>
      </c>
      <c r="E480" s="28" t="str">
        <f t="shared" ca="1" si="28"/>
        <v/>
      </c>
      <c r="F480" s="26" t="str">
        <f t="shared" ca="1" si="29"/>
        <v/>
      </c>
      <c r="G480" s="26" t="str">
        <f t="shared" si="30"/>
        <v/>
      </c>
      <c r="H480" s="26" t="str">
        <f t="shared" si="31"/>
        <v/>
      </c>
    </row>
    <row r="481" spans="1:8" x14ac:dyDescent="0.25">
      <c r="A481" s="26" t="str">
        <f>IF(INDEX('Mis Vencimientos'!$B$2:$B$11,INT((ROW()-2)/49)+1)="","",INDEX('Mis Vencimientos'!$B$2:$B$11,INT((ROW()-2)/49)+1))</f>
        <v/>
      </c>
      <c r="B481" s="26" t="str">
        <f>IF($A481="","",INDEX('Mis Vencimientos'!$C$2:$C$11,INT((ROW()-2)/49)+1))</f>
        <v/>
      </c>
      <c r="C481" s="26" t="str">
        <f>IF($A481="","",INDEX('Mis Vencimientos'!$D$1:$AZ$1,1,MOD(ROW()-2,49)+1))</f>
        <v/>
      </c>
      <c r="D481" s="27" t="str">
        <f>IF($A481="","",INDEX('Mis Vencimientos'!$D$2:$AZ$11,INT((ROW()-2)/49)+1,MOD(ROW()-2,49)+1))</f>
        <v/>
      </c>
      <c r="E481" s="28" t="str">
        <f t="shared" ca="1" si="28"/>
        <v/>
      </c>
      <c r="F481" s="26" t="str">
        <f t="shared" ca="1" si="29"/>
        <v/>
      </c>
      <c r="G481" s="26" t="str">
        <f t="shared" si="30"/>
        <v/>
      </c>
      <c r="H481" s="26" t="str">
        <f t="shared" si="31"/>
        <v/>
      </c>
    </row>
    <row r="482" spans="1:8" x14ac:dyDescent="0.25">
      <c r="A482" s="26" t="str">
        <f>IF(INDEX('Mis Vencimientos'!$B$2:$B$11,INT((ROW()-2)/49)+1)="","",INDEX('Mis Vencimientos'!$B$2:$B$11,INT((ROW()-2)/49)+1))</f>
        <v/>
      </c>
      <c r="B482" s="26" t="str">
        <f>IF($A482="","",INDEX('Mis Vencimientos'!$C$2:$C$11,INT((ROW()-2)/49)+1))</f>
        <v/>
      </c>
      <c r="C482" s="26" t="str">
        <f>IF($A482="","",INDEX('Mis Vencimientos'!$D$1:$AZ$1,1,MOD(ROW()-2,49)+1))</f>
        <v/>
      </c>
      <c r="D482" s="27" t="str">
        <f>IF($A482="","",INDEX('Mis Vencimientos'!$D$2:$AZ$11,INT((ROW()-2)/49)+1,MOD(ROW()-2,49)+1))</f>
        <v/>
      </c>
      <c r="E482" s="28" t="str">
        <f t="shared" ca="1" si="28"/>
        <v/>
      </c>
      <c r="F482" s="26" t="str">
        <f t="shared" ca="1" si="29"/>
        <v/>
      </c>
      <c r="G482" s="26" t="str">
        <f t="shared" si="30"/>
        <v/>
      </c>
      <c r="H482" s="26" t="str">
        <f t="shared" si="31"/>
        <v/>
      </c>
    </row>
    <row r="483" spans="1:8" x14ac:dyDescent="0.25">
      <c r="A483" s="26" t="str">
        <f>IF(INDEX('Mis Vencimientos'!$B$2:$B$11,INT((ROW()-2)/49)+1)="","",INDEX('Mis Vencimientos'!$B$2:$B$11,INT((ROW()-2)/49)+1))</f>
        <v/>
      </c>
      <c r="B483" s="26" t="str">
        <f>IF($A483="","",INDEX('Mis Vencimientos'!$C$2:$C$11,INT((ROW()-2)/49)+1))</f>
        <v/>
      </c>
      <c r="C483" s="26" t="str">
        <f>IF($A483="","",INDEX('Mis Vencimientos'!$D$1:$AZ$1,1,MOD(ROW()-2,49)+1))</f>
        <v/>
      </c>
      <c r="D483" s="27" t="str">
        <f>IF($A483="","",INDEX('Mis Vencimientos'!$D$2:$AZ$11,INT((ROW()-2)/49)+1,MOD(ROW()-2,49)+1))</f>
        <v/>
      </c>
      <c r="E483" s="28" t="str">
        <f t="shared" ca="1" si="28"/>
        <v/>
      </c>
      <c r="F483" s="26" t="str">
        <f t="shared" ca="1" si="29"/>
        <v/>
      </c>
      <c r="G483" s="26" t="str">
        <f t="shared" si="30"/>
        <v/>
      </c>
      <c r="H483" s="26" t="str">
        <f t="shared" si="31"/>
        <v/>
      </c>
    </row>
    <row r="484" spans="1:8" x14ac:dyDescent="0.25">
      <c r="A484" s="26" t="str">
        <f>IF(INDEX('Mis Vencimientos'!$B$2:$B$11,INT((ROW()-2)/49)+1)="","",INDEX('Mis Vencimientos'!$B$2:$B$11,INT((ROW()-2)/49)+1))</f>
        <v/>
      </c>
      <c r="B484" s="26" t="str">
        <f>IF($A484="","",INDEX('Mis Vencimientos'!$C$2:$C$11,INT((ROW()-2)/49)+1))</f>
        <v/>
      </c>
      <c r="C484" s="26" t="str">
        <f>IF($A484="","",INDEX('Mis Vencimientos'!$D$1:$AZ$1,1,MOD(ROW()-2,49)+1))</f>
        <v/>
      </c>
      <c r="D484" s="27" t="str">
        <f>IF($A484="","",INDEX('Mis Vencimientos'!$D$2:$AZ$11,INT((ROW()-2)/49)+1,MOD(ROW()-2,49)+1))</f>
        <v/>
      </c>
      <c r="E484" s="28" t="str">
        <f t="shared" ca="1" si="28"/>
        <v/>
      </c>
      <c r="F484" s="26" t="str">
        <f t="shared" ca="1" si="29"/>
        <v/>
      </c>
      <c r="G484" s="26" t="str">
        <f t="shared" si="30"/>
        <v/>
      </c>
      <c r="H484" s="26" t="str">
        <f t="shared" si="31"/>
        <v/>
      </c>
    </row>
    <row r="485" spans="1:8" x14ac:dyDescent="0.25">
      <c r="A485" s="26" t="str">
        <f>IF(INDEX('Mis Vencimientos'!$B$2:$B$11,INT((ROW()-2)/49)+1)="","",INDEX('Mis Vencimientos'!$B$2:$B$11,INT((ROW()-2)/49)+1))</f>
        <v/>
      </c>
      <c r="B485" s="26" t="str">
        <f>IF($A485="","",INDEX('Mis Vencimientos'!$C$2:$C$11,INT((ROW()-2)/49)+1))</f>
        <v/>
      </c>
      <c r="C485" s="26" t="str">
        <f>IF($A485="","",INDEX('Mis Vencimientos'!$D$1:$AZ$1,1,MOD(ROW()-2,49)+1))</f>
        <v/>
      </c>
      <c r="D485" s="27" t="str">
        <f>IF($A485="","",INDEX('Mis Vencimientos'!$D$2:$AZ$11,INT((ROW()-2)/49)+1,MOD(ROW()-2,49)+1))</f>
        <v/>
      </c>
      <c r="E485" s="28" t="str">
        <f t="shared" ca="1" si="28"/>
        <v/>
      </c>
      <c r="F485" s="26" t="str">
        <f t="shared" ca="1" si="29"/>
        <v/>
      </c>
      <c r="G485" s="26" t="str">
        <f t="shared" si="30"/>
        <v/>
      </c>
      <c r="H485" s="26" t="str">
        <f t="shared" si="31"/>
        <v/>
      </c>
    </row>
    <row r="486" spans="1:8" x14ac:dyDescent="0.25">
      <c r="A486" s="26" t="str">
        <f>IF(INDEX('Mis Vencimientos'!$B$2:$B$11,INT((ROW()-2)/49)+1)="","",INDEX('Mis Vencimientos'!$B$2:$B$11,INT((ROW()-2)/49)+1))</f>
        <v/>
      </c>
      <c r="B486" s="26" t="str">
        <f>IF($A486="","",INDEX('Mis Vencimientos'!$C$2:$C$11,INT((ROW()-2)/49)+1))</f>
        <v/>
      </c>
      <c r="C486" s="26" t="str">
        <f>IF($A486="","",INDEX('Mis Vencimientos'!$D$1:$AZ$1,1,MOD(ROW()-2,49)+1))</f>
        <v/>
      </c>
      <c r="D486" s="27" t="str">
        <f>IF($A486="","",INDEX('Mis Vencimientos'!$D$2:$AZ$11,INT((ROW()-2)/49)+1,MOD(ROW()-2,49)+1))</f>
        <v/>
      </c>
      <c r="E486" s="28" t="str">
        <f t="shared" ca="1" si="28"/>
        <v/>
      </c>
      <c r="F486" s="26" t="str">
        <f t="shared" ca="1" si="29"/>
        <v/>
      </c>
      <c r="G486" s="26" t="str">
        <f t="shared" si="30"/>
        <v/>
      </c>
      <c r="H486" s="26" t="str">
        <f t="shared" si="31"/>
        <v/>
      </c>
    </row>
    <row r="487" spans="1:8" x14ac:dyDescent="0.25">
      <c r="A487" s="26" t="str">
        <f>IF(INDEX('Mis Vencimientos'!$B$2:$B$11,INT((ROW()-2)/49)+1)="","",INDEX('Mis Vencimientos'!$B$2:$B$11,INT((ROW()-2)/49)+1))</f>
        <v/>
      </c>
      <c r="B487" s="26" t="str">
        <f>IF($A487="","",INDEX('Mis Vencimientos'!$C$2:$C$11,INT((ROW()-2)/49)+1))</f>
        <v/>
      </c>
      <c r="C487" s="26" t="str">
        <f>IF($A487="","",INDEX('Mis Vencimientos'!$D$1:$AZ$1,1,MOD(ROW()-2,49)+1))</f>
        <v/>
      </c>
      <c r="D487" s="27" t="str">
        <f>IF($A487="","",INDEX('Mis Vencimientos'!$D$2:$AZ$11,INT((ROW()-2)/49)+1,MOD(ROW()-2,49)+1))</f>
        <v/>
      </c>
      <c r="E487" s="28" t="str">
        <f t="shared" ca="1" si="28"/>
        <v/>
      </c>
      <c r="F487" s="26" t="str">
        <f t="shared" ca="1" si="29"/>
        <v/>
      </c>
      <c r="G487" s="26" t="str">
        <f t="shared" si="30"/>
        <v/>
      </c>
      <c r="H487" s="26" t="str">
        <f t="shared" si="31"/>
        <v/>
      </c>
    </row>
    <row r="488" spans="1:8" x14ac:dyDescent="0.25">
      <c r="A488" s="26" t="str">
        <f>IF(INDEX('Mis Vencimientos'!$B$2:$B$11,INT((ROW()-2)/49)+1)="","",INDEX('Mis Vencimientos'!$B$2:$B$11,INT((ROW()-2)/49)+1))</f>
        <v/>
      </c>
      <c r="B488" s="26" t="str">
        <f>IF($A488="","",INDEX('Mis Vencimientos'!$C$2:$C$11,INT((ROW()-2)/49)+1))</f>
        <v/>
      </c>
      <c r="C488" s="26" t="str">
        <f>IF($A488="","",INDEX('Mis Vencimientos'!$D$1:$AZ$1,1,MOD(ROW()-2,49)+1))</f>
        <v/>
      </c>
      <c r="D488" s="27" t="str">
        <f>IF($A488="","",INDEX('Mis Vencimientos'!$D$2:$AZ$11,INT((ROW()-2)/49)+1,MOD(ROW()-2,49)+1))</f>
        <v/>
      </c>
      <c r="E488" s="28" t="str">
        <f t="shared" ca="1" si="28"/>
        <v/>
      </c>
      <c r="F488" s="26" t="str">
        <f t="shared" ca="1" si="29"/>
        <v/>
      </c>
      <c r="G488" s="26" t="str">
        <f t="shared" si="30"/>
        <v/>
      </c>
      <c r="H488" s="26" t="str">
        <f t="shared" si="31"/>
        <v/>
      </c>
    </row>
    <row r="489" spans="1:8" x14ac:dyDescent="0.25">
      <c r="A489" s="26" t="str">
        <f>IF(INDEX('Mis Vencimientos'!$B$2:$B$11,INT((ROW()-2)/49)+1)="","",INDEX('Mis Vencimientos'!$B$2:$B$11,INT((ROW()-2)/49)+1))</f>
        <v/>
      </c>
      <c r="B489" s="26" t="str">
        <f>IF($A489="","",INDEX('Mis Vencimientos'!$C$2:$C$11,INT((ROW()-2)/49)+1))</f>
        <v/>
      </c>
      <c r="C489" s="26" t="str">
        <f>IF($A489="","",INDEX('Mis Vencimientos'!$D$1:$AZ$1,1,MOD(ROW()-2,49)+1))</f>
        <v/>
      </c>
      <c r="D489" s="27" t="str">
        <f>IF($A489="","",INDEX('Mis Vencimientos'!$D$2:$AZ$11,INT((ROW()-2)/49)+1,MOD(ROW()-2,49)+1))</f>
        <v/>
      </c>
      <c r="E489" s="28" t="str">
        <f t="shared" ca="1" si="28"/>
        <v/>
      </c>
      <c r="F489" s="26" t="str">
        <f t="shared" ca="1" si="29"/>
        <v/>
      </c>
      <c r="G489" s="26" t="str">
        <f t="shared" si="30"/>
        <v/>
      </c>
      <c r="H489" s="26" t="str">
        <f t="shared" si="31"/>
        <v/>
      </c>
    </row>
    <row r="490" spans="1:8" x14ac:dyDescent="0.25">
      <c r="A490" s="26" t="str">
        <f>IF(INDEX('Mis Vencimientos'!$B$2:$B$11,INT((ROW()-2)/49)+1)="","",INDEX('Mis Vencimientos'!$B$2:$B$11,INT((ROW()-2)/49)+1))</f>
        <v/>
      </c>
      <c r="B490" s="26" t="str">
        <f>IF($A490="","",INDEX('Mis Vencimientos'!$C$2:$C$11,INT((ROW()-2)/49)+1))</f>
        <v/>
      </c>
      <c r="C490" s="26" t="str">
        <f>IF($A490="","",INDEX('Mis Vencimientos'!$D$1:$AZ$1,1,MOD(ROW()-2,49)+1))</f>
        <v/>
      </c>
      <c r="D490" s="27" t="str">
        <f>IF($A490="","",INDEX('Mis Vencimientos'!$D$2:$AZ$11,INT((ROW()-2)/49)+1,MOD(ROW()-2,49)+1))</f>
        <v/>
      </c>
      <c r="E490" s="28" t="str">
        <f t="shared" ca="1" si="28"/>
        <v/>
      </c>
      <c r="F490" s="26" t="str">
        <f t="shared" ca="1" si="29"/>
        <v/>
      </c>
      <c r="G490" s="26" t="str">
        <f t="shared" si="30"/>
        <v/>
      </c>
      <c r="H490" s="26" t="str">
        <f t="shared" si="31"/>
        <v/>
      </c>
    </row>
    <row r="491" spans="1:8" x14ac:dyDescent="0.25">
      <c r="A491" s="26" t="str">
        <f>IF(INDEX('Mis Vencimientos'!$B$2:$B$11,INT((ROW()-2)/49)+1)="","",INDEX('Mis Vencimientos'!$B$2:$B$11,INT((ROW()-2)/49)+1))</f>
        <v/>
      </c>
      <c r="B491" s="26" t="str">
        <f>IF($A491="","",INDEX('Mis Vencimientos'!$C$2:$C$11,INT((ROW()-2)/49)+1))</f>
        <v/>
      </c>
      <c r="C491" s="26" t="str">
        <f>IF($A491="","",INDEX('Mis Vencimientos'!$D$1:$AZ$1,1,MOD(ROW()-2,49)+1))</f>
        <v/>
      </c>
      <c r="D491" s="27" t="str">
        <f>IF($A491="","",INDEX('Mis Vencimientos'!$D$2:$AZ$11,INT((ROW()-2)/49)+1,MOD(ROW()-2,49)+1))</f>
        <v/>
      </c>
      <c r="E491" s="28" t="str">
        <f t="shared" ca="1" si="28"/>
        <v/>
      </c>
      <c r="F491" s="26" t="str">
        <f t="shared" ca="1" si="29"/>
        <v/>
      </c>
      <c r="G491" s="26" t="str">
        <f t="shared" si="30"/>
        <v/>
      </c>
      <c r="H491" s="26" t="str">
        <f t="shared" si="31"/>
        <v/>
      </c>
    </row>
  </sheetData>
  <sheetProtection password="8A06" sheet="1" objects="1" scenarios="1" sort="0" autoFilter="0"/>
  <conditionalFormatting sqref="A2:H491">
    <cfRule type="expression" dxfId="3" priority="1">
      <formula>AND($D2&lt;&gt;"",$D2&lt;TODAY())</formula>
    </cfRule>
    <cfRule type="expression" dxfId="2" priority="2">
      <formula>AND($D2&gt;=TODAY(),$D2&lt;=TODAY()+5)</formula>
    </cfRule>
    <cfRule type="expression" dxfId="1" priority="3">
      <formula>AND($D2&gt;TODAY()+5,$D2&lt;=TODAY()+15)</formula>
    </cfRule>
    <cfRule type="expression" dxfId="0" priority="4">
      <formula>$D2&gt;TODAY()+15</formula>
    </cfRule>
  </conditionalFormatting>
  <pageMargins left="0.7" right="0.7" top="0.75" bottom="0.75" header="0.3" footer="0.3"/>
  <drawing r:id="rId1"/>
  <tableParts count="1">
    <tablePart r:id="rId2"/>
  </tableParts>
</worksheet>
</file>

<file path=customUI/customUI.xml><?xml version="1.0" encoding="utf-8"?>
<customUI xmlns="http://schemas.microsoft.com/office/2006/01/customui">
  <ribbon>
    <tabs>
      <tab id="tabPCCOLCalendario" label="PCCOL · Calendario 2026" insertAfterMso="TabHome">
        <group id="grpArchivo" label="Archivo">
          <control idMso="FileSave"/>
          <control idMso="FileSaveAs"/>
          <control idMso="FilePrint"/>
        </group>
        <group id="grpAgenda" label="Agenda y filtros">
          <control idMso="Filter"/>
          <control idMso="SortDialogClassic"/>
          <control idMso="SortClear"/>
        </group>
        <group id="grpVista" label="Vista">
          <control idMso="FreezePanes"/>
          <control idMso="ZoomDialog"/>
          <control idMso="FindDialogExcel"/>
        </group>
        <group id="grpActualizar" label="Actualizar">
          <control idMso="CalculateNow"/>
          <control idMso="CalculateSheet"/>
          <control idMso="RefreshAll"/>
        </group>
        <group id="grpControl" label="Control">
          <control idMso="DataValidation"/>
          <control idMso="Help"/>
        </group>
      </tab>
    </tabs>
  </ribbon>
</customUI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Instrucciones</vt:lpstr>
      <vt:lpstr>Clientes</vt:lpstr>
      <vt:lpstr>Mis Vencimientos</vt:lpstr>
      <vt:lpstr>Agenda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t58137</cp:lastModifiedBy>
  <dcterms:modified xsi:type="dcterms:W3CDTF">2026-08-08T02:52:46Z</dcterms:modified>
</cp:coreProperties>
</file>